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июль-дек16" sheetId="1" r:id="rId1"/>
    <sheet name="янв-июнь17 " sheetId="2" r:id="rId2"/>
  </sheets>
  <definedNames/>
  <calcPr fullCalcOnLoad="1"/>
</workbook>
</file>

<file path=xl/sharedStrings.xml><?xml version="1.0" encoding="utf-8"?>
<sst xmlns="http://schemas.openxmlformats.org/spreadsheetml/2006/main" count="316" uniqueCount="95">
  <si>
    <t>всего</t>
  </si>
  <si>
    <t xml:space="preserve">Зам.директора </t>
  </si>
  <si>
    <t>№ п/п</t>
  </si>
  <si>
    <t>х</t>
  </si>
  <si>
    <t>свыше 5 этажей</t>
  </si>
  <si>
    <r>
      <t xml:space="preserve">Степень </t>
    </r>
    <r>
      <rPr>
        <b/>
        <sz val="12"/>
        <rFont val="Times New Roman"/>
        <family val="0"/>
      </rPr>
      <t>благоустройства</t>
    </r>
  </si>
  <si>
    <t>Жилые дома и общежития коридорного, секционного и коридорно-секционного типа</t>
  </si>
  <si>
    <t>Дома с центральным холодным и горячим водоснабжением, канализацией,общими кухнями и общими душевыми  в каждой секции здания,без ванн</t>
  </si>
  <si>
    <t xml:space="preserve">Жилые дома 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</si>
  <si>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</si>
  <si>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</si>
  <si>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</si>
  <si>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</si>
  <si>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</si>
  <si>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</si>
  <si>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</si>
  <si>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</si>
  <si>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</si>
  <si>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</si>
  <si>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</si>
  <si>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2.3</t>
  </si>
  <si>
    <t>2.4</t>
  </si>
  <si>
    <t>3</t>
  </si>
  <si>
    <t>3.1</t>
  </si>
  <si>
    <t>3.2</t>
  </si>
  <si>
    <t>4</t>
  </si>
  <si>
    <t>4.1</t>
  </si>
  <si>
    <t>4.2</t>
  </si>
  <si>
    <t>4.3</t>
  </si>
  <si>
    <t xml:space="preserve">Дома с центральным холодным  водоснабжением, канализацией,  без душа, без ванн </t>
  </si>
  <si>
    <t>1.9</t>
  </si>
  <si>
    <t>Дома  с уличной колонкой, без душа, без ванны</t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</si>
  <si>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</si>
  <si>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r>
      <t xml:space="preserve">Дома с центральным холодным 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</si>
  <si>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t>до 5 этажей включительно</t>
  </si>
  <si>
    <t xml:space="preserve">Норматив холодного водоснабжения                 </t>
  </si>
  <si>
    <t xml:space="preserve">водоснабжения  </t>
  </si>
  <si>
    <t xml:space="preserve">водоотведения   </t>
  </si>
  <si>
    <t>Плата с 1 человека в месяц с НДС (руб.)</t>
  </si>
  <si>
    <t>Утверждаю</t>
  </si>
  <si>
    <t>РАСЧЕТ</t>
  </si>
  <si>
    <t>___________________________С.П. Савельев</t>
  </si>
  <si>
    <t>Главный экономист</t>
  </si>
  <si>
    <t xml:space="preserve">О.Н. Мумладзе </t>
  </si>
  <si>
    <t>Согласовано:</t>
  </si>
  <si>
    <t>до 5 этажей включи  тельно</t>
  </si>
  <si>
    <t xml:space="preserve">Норматив водоотве дения                 </t>
  </si>
  <si>
    <t xml:space="preserve">Норматив водоотве дения                </t>
  </si>
  <si>
    <t>до 5 этажей включи тельно</t>
  </si>
  <si>
    <t>Начальник управления сбыта</t>
  </si>
  <si>
    <t>Л.П. Давлетьярова</t>
  </si>
  <si>
    <r>
      <t>Норматив потребления коммунальных услуг  (куб.м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 мес. на 1 чел.)</t>
    </r>
  </si>
  <si>
    <t>Дома с центральным холодным и горячим водоснабжением, канализацией, ваннами длиной 1650-1700 мм и душем</t>
  </si>
  <si>
    <t>Дома с центральным холодным  водоснабжением, канализацией, ваннами длиной 1500-1550 мм , душем, с автономными водонагревателями</t>
  </si>
  <si>
    <t>Дома с центральным холодным и горячим водоснабжением, канализацией, ваннами длиной 1500-1550 мм и душем</t>
  </si>
  <si>
    <t>Дома с центральным холодным  водоснабжением,ваннами длиной 1500-1550 мм, душем и выгребной ямой с автономными водоногревателями</t>
  </si>
  <si>
    <t>Дома с центральным холодным  водоснабжением, без ванн, без душа, без  выгребной ямы</t>
  </si>
  <si>
    <t>Дома с центральным холодным и горячим водоснабжением, оборудованные душевыми и канализацией при всех жилых комнатах,  без ванн</t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</si>
  <si>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при жилых комнатах в каждой секции здания,           без душевых, без ванн</t>
    </r>
  </si>
  <si>
    <t>2.5</t>
  </si>
  <si>
    <t>1.10</t>
  </si>
  <si>
    <t>при водопользовании с использованием водозаборной колонки</t>
  </si>
  <si>
    <t>Бани частного характера:</t>
  </si>
  <si>
    <t>при водопользовании с использованием внутридомовых инженерных систем холодного водоснабжения</t>
  </si>
  <si>
    <t>С.С. Панчин</t>
  </si>
  <si>
    <t xml:space="preserve">и нормативами потребления коммунальных услуг, установленными Приказами Министерства экономики Ульяновской области </t>
  </si>
  <si>
    <t xml:space="preserve"> ДИРЕКТОР   УМУП "Ульяновскводоканал"</t>
  </si>
  <si>
    <t>от 17.08.2012г. №06-266, от 06.09.2012г. № 06-285), предоставляемые УМУП «Ульяновскводоканал»</t>
  </si>
  <si>
    <t>овощи</t>
  </si>
  <si>
    <t>сады</t>
  </si>
  <si>
    <t xml:space="preserve"> - полив ручным методом (питьевого качества):            </t>
  </si>
  <si>
    <t xml:space="preserve"> - полив ручным методом (технического качества):            </t>
  </si>
  <si>
    <t>направление использования</t>
  </si>
  <si>
    <t>кол-во месяцев</t>
  </si>
  <si>
    <t>4.4</t>
  </si>
  <si>
    <t xml:space="preserve"> - полив дождевальным методом (питьевого качества):            </t>
  </si>
  <si>
    <t>картофель</t>
  </si>
  <si>
    <t>Полив земельного участка:</t>
  </si>
  <si>
    <t xml:space="preserve"> - полив дождевальный методом (технического качества):            </t>
  </si>
  <si>
    <t>норматив потребления, куб.м на кв.м</t>
  </si>
  <si>
    <t>Плата с 1 человека в месяц за 1  сотку с НДС (руб.)</t>
  </si>
  <si>
    <t>Дома с центральным холодным  водоснабжением, без душа, без ванн, без унитаза с  выгребной ямой</t>
  </si>
  <si>
    <t>Дома с центральным холодным и горячим водоснабжением, канализацией, с унитазом,                 без ванн и душа</t>
  </si>
  <si>
    <t xml:space="preserve">Дома с центральным холодным  водоснабжением, канализацией,  без душа, без ванн, с унитазом,           с выгребной ямой </t>
  </si>
  <si>
    <t>Дома с центральным холодным  водоснабжением, без душа, без ванн, без унитаза, с  выгребной ямой</t>
  </si>
  <si>
    <t xml:space="preserve">Дома с центральным холодным  водоснабжением, без душа, без ванн, с унитазом, с выгребной ямой </t>
  </si>
  <si>
    <t>(в соответствии с тарифами, установленными Приказами Министерства экономики Ульяновской области от 15 декабря 2015 г. № 06-697, № 06-696</t>
  </si>
  <si>
    <t>платы за услуги водоснабжения и водоотведения для населения с 01.07.2016 г. по 31.12.2016 г.</t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</si>
  <si>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21,84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</si>
  <si>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10,90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</si>
  <si>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18,77 руб. за 1 куб.м (включая НДС)</t>
    </r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</si>
  <si>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22,82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</si>
  <si>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11,40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</si>
  <si>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19,68 руб. за 1 куб.м (включая НДС)</t>
    </r>
  </si>
  <si>
    <t>платы за услуги водоснабжения и водоотведения для населения с 01.01.2017 г. по 30.06.2017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</si>
</sst>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vertAlign val="superscript"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Arial"/>
      <family val="0"/>
    </font>
    <font>
      <b/>
      <sz val="13"/>
      <name val="Times New Roman"/>
      <family val="0"/>
    </font>
    <font>
      <sz val="13"/>
      <name val="Arial"/>
      <family val="0"/>
    </font>
    <font>
      <b/>
      <sz val="14"/>
      <name val="Times New Roman"/>
      <family val="1"/>
    </font>
    <font>
      <i/>
      <sz val="13"/>
      <name val="Times New Roman"/>
      <family val="0"/>
    </font>
    <font>
      <sz val="9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 wrapText="1" inden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0" fillId="0" borderId="4" xfId="0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7" xfId="0" applyNumberFormat="1" applyFont="1" applyFill="1" applyBorder="1" applyAlignment="1" applyProtection="1">
      <alignment horizontal="left" vertical="top" wrapText="1" inden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5" xfId="0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7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Font="1" applyFill="1" applyBorder="1" applyAlignment="1">
      <alignment horizontal="center"/>
    </xf>
    <xf numFmtId="2" fontId="18" fillId="0" borderId="25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2" fontId="18" fillId="0" borderId="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2" fontId="19" fillId="0" borderId="21" xfId="0" applyNumberFormat="1" applyFont="1" applyFill="1" applyBorder="1" applyAlignment="1" applyProtection="1">
      <alignment horizontal="center" vertical="top"/>
      <protection/>
    </xf>
    <xf numFmtId="2" fontId="18" fillId="0" borderId="6" xfId="0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16" fillId="2" borderId="0" xfId="0" applyFont="1" applyFill="1" applyAlignment="1">
      <alignment/>
    </xf>
    <xf numFmtId="0" fontId="11" fillId="0" borderId="3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1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1" fillId="0" borderId="46" xfId="0" applyNumberFormat="1" applyFont="1" applyFill="1" applyBorder="1" applyAlignment="1" applyProtection="1">
      <alignment horizontal="center" vertical="top" wrapText="1"/>
      <protection/>
    </xf>
    <xf numFmtId="0" fontId="11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NumberFormat="1" applyFont="1" applyFill="1" applyBorder="1" applyAlignment="1" applyProtection="1">
      <alignment horizontal="center" vertical="top" wrapText="1"/>
      <protection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2" fontId="1" fillId="0" borderId="6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7">
      <selection activeCell="C13" sqref="C13:F13"/>
    </sheetView>
  </sheetViews>
  <sheetFormatPr defaultColWidth="9.00390625" defaultRowHeight="12.75"/>
  <cols>
    <col min="1" max="1" width="5.875" style="13" customWidth="1"/>
    <col min="2" max="2" width="54.375" style="2" customWidth="1"/>
    <col min="3" max="3" width="11.125" style="2" customWidth="1"/>
    <col min="4" max="4" width="11.625" style="2" customWidth="1"/>
    <col min="5" max="5" width="11.25390625" style="2" customWidth="1"/>
    <col min="6" max="6" width="11.375" style="2" customWidth="1"/>
    <col min="7" max="7" width="11.875" style="2" customWidth="1"/>
    <col min="8" max="8" width="9.375" style="2" customWidth="1"/>
    <col min="9" max="9" width="9.625" style="2" customWidth="1"/>
    <col min="10" max="10" width="9.00390625" style="2" customWidth="1"/>
    <col min="11" max="11" width="9.375" style="2" customWidth="1"/>
    <col min="12" max="12" width="9.875" style="2" customWidth="1"/>
    <col min="13" max="13" width="5.00390625" style="2" customWidth="1"/>
    <col min="14" max="16384" width="9.125" style="2" customWidth="1"/>
  </cols>
  <sheetData>
    <row r="1" spans="1:12" ht="15.75">
      <c r="A1" s="15"/>
      <c r="B1" s="15"/>
      <c r="C1" s="15"/>
      <c r="D1" s="15"/>
      <c r="H1" s="16" t="s">
        <v>39</v>
      </c>
      <c r="I1" s="17"/>
      <c r="L1" s="17"/>
    </row>
    <row r="2" spans="1:12" ht="16.5">
      <c r="A2" s="15"/>
      <c r="B2" s="15"/>
      <c r="C2" s="15"/>
      <c r="D2" s="15"/>
      <c r="H2" s="18" t="s">
        <v>66</v>
      </c>
      <c r="I2" s="19"/>
      <c r="L2" s="19"/>
    </row>
    <row r="3" spans="1:12" ht="16.5">
      <c r="A3" s="15"/>
      <c r="B3" s="15"/>
      <c r="C3" s="15"/>
      <c r="D3" s="15"/>
      <c r="H3" s="18" t="s">
        <v>41</v>
      </c>
      <c r="I3" s="19"/>
      <c r="L3" s="19"/>
    </row>
    <row r="4" spans="1:12" ht="27.75" customHeight="1">
      <c r="A4" s="15"/>
      <c r="B4" s="150" t="s">
        <v>40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6.5">
      <c r="A5" s="141" t="s">
        <v>87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9" ht="16.5">
      <c r="A6" s="128" t="s">
        <v>86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6"/>
      <c r="N6" s="46"/>
      <c r="O6" s="46"/>
      <c r="P6" s="46"/>
      <c r="Q6" s="46"/>
      <c r="R6" s="46"/>
      <c r="S6" s="46"/>
    </row>
    <row r="7" spans="1:12" ht="16.5" customHeight="1">
      <c r="A7" s="141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6.5">
      <c r="A8" s="141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6" ht="16.5">
      <c r="A9" s="15"/>
      <c r="B9" s="58" t="s">
        <v>88</v>
      </c>
      <c r="C9" s="15"/>
      <c r="D9" s="15"/>
      <c r="E9" s="15"/>
      <c r="F9" s="15"/>
    </row>
    <row r="10" spans="1:12" ht="16.5">
      <c r="A10" s="15"/>
      <c r="B10" s="58" t="s">
        <v>89</v>
      </c>
      <c r="C10" s="15"/>
      <c r="D10" s="15"/>
      <c r="E10" s="131"/>
      <c r="F10" s="15"/>
      <c r="G10" s="131"/>
      <c r="H10" s="131"/>
      <c r="I10" s="131"/>
      <c r="J10" s="131"/>
      <c r="K10" s="131"/>
      <c r="L10" s="131"/>
    </row>
    <row r="11" spans="1:12" ht="16.5">
      <c r="A11" s="15"/>
      <c r="B11" s="58" t="s">
        <v>90</v>
      </c>
      <c r="C11" s="15"/>
      <c r="D11" s="15"/>
      <c r="E11" s="15"/>
      <c r="F11" s="15"/>
      <c r="G11" s="131"/>
      <c r="H11" s="131"/>
      <c r="I11" s="131"/>
      <c r="J11" s="131"/>
      <c r="K11" s="131"/>
      <c r="L11" s="131"/>
    </row>
    <row r="12" spans="3:12" ht="13.5" thickBot="1">
      <c r="C12" s="139">
        <v>21.84</v>
      </c>
      <c r="D12" s="139">
        <v>21.84</v>
      </c>
      <c r="E12" s="139">
        <v>18.77</v>
      </c>
      <c r="F12" s="139">
        <v>18.77</v>
      </c>
      <c r="G12" s="139"/>
      <c r="H12" s="139"/>
      <c r="I12" s="139">
        <v>10.9</v>
      </c>
      <c r="J12" s="24"/>
      <c r="K12" s="131"/>
      <c r="L12" s="131"/>
    </row>
    <row r="13" spans="1:12" ht="36" customHeight="1" thickBot="1">
      <c r="A13" s="152" t="s">
        <v>2</v>
      </c>
      <c r="B13" s="147" t="s">
        <v>5</v>
      </c>
      <c r="C13" s="145" t="s">
        <v>51</v>
      </c>
      <c r="D13" s="149"/>
      <c r="E13" s="149"/>
      <c r="F13" s="146"/>
      <c r="G13" s="145" t="s">
        <v>38</v>
      </c>
      <c r="H13" s="149"/>
      <c r="I13" s="149"/>
      <c r="J13" s="149"/>
      <c r="K13" s="149"/>
      <c r="L13" s="146"/>
    </row>
    <row r="14" spans="1:12" ht="69" customHeight="1">
      <c r="A14" s="153"/>
      <c r="B14" s="155"/>
      <c r="C14" s="30" t="s">
        <v>45</v>
      </c>
      <c r="D14" s="25" t="s">
        <v>4</v>
      </c>
      <c r="E14" s="25" t="s">
        <v>48</v>
      </c>
      <c r="F14" s="26" t="s">
        <v>4</v>
      </c>
      <c r="G14" s="156" t="s">
        <v>34</v>
      </c>
      <c r="H14" s="157"/>
      <c r="I14" s="158"/>
      <c r="J14" s="156" t="s">
        <v>4</v>
      </c>
      <c r="K14" s="157"/>
      <c r="L14" s="158"/>
    </row>
    <row r="15" spans="1:12" ht="67.5" customHeight="1" thickBot="1">
      <c r="A15" s="154"/>
      <c r="B15" s="148"/>
      <c r="C15" s="31" t="s">
        <v>35</v>
      </c>
      <c r="D15" s="7" t="s">
        <v>35</v>
      </c>
      <c r="E15" s="7" t="s">
        <v>46</v>
      </c>
      <c r="F15" s="8" t="s">
        <v>47</v>
      </c>
      <c r="G15" s="6" t="s">
        <v>36</v>
      </c>
      <c r="H15" s="7" t="s">
        <v>37</v>
      </c>
      <c r="I15" s="8" t="s">
        <v>0</v>
      </c>
      <c r="J15" s="41" t="s">
        <v>36</v>
      </c>
      <c r="K15" s="42" t="s">
        <v>37</v>
      </c>
      <c r="L15" s="8" t="s">
        <v>0</v>
      </c>
    </row>
    <row r="16" spans="1:12" ht="24.75" customHeight="1" thickBot="1">
      <c r="A16" s="126">
        <v>1</v>
      </c>
      <c r="B16" s="159" t="s">
        <v>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 ht="19.5" customHeight="1">
      <c r="A17" s="160" t="s">
        <v>9</v>
      </c>
      <c r="B17" s="162" t="s">
        <v>52</v>
      </c>
      <c r="C17" s="123"/>
      <c r="D17" s="66"/>
      <c r="E17" s="66"/>
      <c r="F17" s="67"/>
      <c r="G17" s="68"/>
      <c r="H17" s="69"/>
      <c r="I17" s="70"/>
      <c r="J17" s="54"/>
      <c r="K17" s="69"/>
      <c r="L17" s="70"/>
    </row>
    <row r="18" spans="1:12" ht="24" customHeight="1">
      <c r="A18" s="161"/>
      <c r="B18" s="163"/>
      <c r="C18" s="124"/>
      <c r="D18" s="96">
        <v>5.71</v>
      </c>
      <c r="E18" s="102"/>
      <c r="F18" s="97">
        <v>9.26</v>
      </c>
      <c r="G18" s="55"/>
      <c r="H18" s="56"/>
      <c r="I18" s="57"/>
      <c r="J18" s="64">
        <f>ROUND(D18*D$12,2)</f>
        <v>124.71</v>
      </c>
      <c r="K18" s="56">
        <f>ROUND(F18*F$12,2)</f>
        <v>173.81</v>
      </c>
      <c r="L18" s="57">
        <f>J18+K18</f>
        <v>298.52</v>
      </c>
    </row>
    <row r="19" spans="1:12" ht="23.25" customHeight="1">
      <c r="A19" s="164" t="s">
        <v>10</v>
      </c>
      <c r="B19" s="165" t="s">
        <v>54</v>
      </c>
      <c r="C19" s="125"/>
      <c r="D19" s="98"/>
      <c r="E19" s="104"/>
      <c r="F19" s="99"/>
      <c r="G19" s="82"/>
      <c r="H19" s="83"/>
      <c r="I19" s="91"/>
      <c r="J19" s="100"/>
      <c r="K19" s="83"/>
      <c r="L19" s="91"/>
    </row>
    <row r="20" spans="1:12" ht="21.75" customHeight="1">
      <c r="A20" s="161"/>
      <c r="B20" s="163"/>
      <c r="C20" s="124">
        <v>5.36</v>
      </c>
      <c r="D20" s="98"/>
      <c r="E20" s="102">
        <v>8.5</v>
      </c>
      <c r="F20" s="99"/>
      <c r="G20" s="55">
        <f>ROUND(C20*C$12,2)</f>
        <v>117.06</v>
      </c>
      <c r="H20" s="56">
        <f>ROUND(E20*E$12,2)</f>
        <v>159.55</v>
      </c>
      <c r="I20" s="57">
        <f>G20+H20</f>
        <v>276.61</v>
      </c>
      <c r="J20" s="100"/>
      <c r="K20" s="83"/>
      <c r="L20" s="91"/>
    </row>
    <row r="21" spans="1:12" ht="16.5" customHeight="1">
      <c r="A21" s="164" t="s">
        <v>11</v>
      </c>
      <c r="B21" s="165" t="s">
        <v>53</v>
      </c>
      <c r="C21" s="92"/>
      <c r="D21" s="72"/>
      <c r="E21" s="72"/>
      <c r="F21" s="49"/>
      <c r="G21" s="74"/>
      <c r="H21" s="75"/>
      <c r="I21" s="49"/>
      <c r="J21" s="74"/>
      <c r="K21" s="75"/>
      <c r="L21" s="90"/>
    </row>
    <row r="22" spans="1:12" ht="42" customHeight="1">
      <c r="A22" s="161"/>
      <c r="B22" s="163"/>
      <c r="C22" s="110">
        <v>7.5</v>
      </c>
      <c r="D22" s="96">
        <v>8.72</v>
      </c>
      <c r="E22" s="102">
        <v>7.5</v>
      </c>
      <c r="F22" s="97">
        <v>8.72</v>
      </c>
      <c r="G22" s="55">
        <f>ROUND(C22*C$12,2)</f>
        <v>163.8</v>
      </c>
      <c r="H22" s="56">
        <f>ROUND(E22*E$12,2)</f>
        <v>140.78</v>
      </c>
      <c r="I22" s="63">
        <f>G22+H22</f>
        <v>304.58000000000004</v>
      </c>
      <c r="J22" s="55">
        <f>ROUND(D22*D$12,2)</f>
        <v>190.44</v>
      </c>
      <c r="K22" s="56">
        <f>ROUND(F22*F$12,2)</f>
        <v>163.67</v>
      </c>
      <c r="L22" s="57">
        <f>J22+K22</f>
        <v>354.11</v>
      </c>
    </row>
    <row r="23" spans="1:12" ht="22.5" customHeight="1">
      <c r="A23" s="164" t="s">
        <v>12</v>
      </c>
      <c r="B23" s="165" t="s">
        <v>55</v>
      </c>
      <c r="C23" s="92"/>
      <c r="D23" s="47"/>
      <c r="E23" s="47"/>
      <c r="F23" s="73"/>
      <c r="G23" s="74"/>
      <c r="H23" s="47"/>
      <c r="I23" s="90"/>
      <c r="J23" s="48"/>
      <c r="K23" s="47"/>
      <c r="L23" s="49"/>
    </row>
    <row r="24" spans="1:12" ht="36" customHeight="1">
      <c r="A24" s="161"/>
      <c r="B24" s="163"/>
      <c r="C24" s="124">
        <v>7.31</v>
      </c>
      <c r="D24" s="87" t="s">
        <v>3</v>
      </c>
      <c r="E24" s="87" t="s">
        <v>3</v>
      </c>
      <c r="F24" s="88" t="s">
        <v>3</v>
      </c>
      <c r="G24" s="55">
        <f>ROUND(C24*C$12,2)</f>
        <v>159.65</v>
      </c>
      <c r="H24" s="87" t="s">
        <v>3</v>
      </c>
      <c r="I24" s="57">
        <f>G24</f>
        <v>159.65</v>
      </c>
      <c r="J24" s="89" t="s">
        <v>3</v>
      </c>
      <c r="K24" s="87" t="s">
        <v>3</v>
      </c>
      <c r="L24" s="63" t="s">
        <v>3</v>
      </c>
    </row>
    <row r="25" spans="1:12" ht="12.75" customHeight="1">
      <c r="A25" s="164" t="s">
        <v>13</v>
      </c>
      <c r="B25" s="165" t="s">
        <v>29</v>
      </c>
      <c r="C25" s="92"/>
      <c r="D25" s="47"/>
      <c r="E25" s="72"/>
      <c r="F25" s="73"/>
      <c r="G25" s="74"/>
      <c r="H25" s="75"/>
      <c r="I25" s="90"/>
      <c r="J25" s="48"/>
      <c r="K25" s="47"/>
      <c r="L25" s="49"/>
    </row>
    <row r="26" spans="1:12" ht="35.25" customHeight="1">
      <c r="A26" s="161"/>
      <c r="B26" s="163"/>
      <c r="C26" s="110">
        <v>5.6</v>
      </c>
      <c r="D26" s="87"/>
      <c r="E26" s="102">
        <v>5.6</v>
      </c>
      <c r="F26" s="88"/>
      <c r="G26" s="55">
        <f>ROUND(C26*C$12,2)</f>
        <v>122.3</v>
      </c>
      <c r="H26" s="56">
        <f>ROUND(E26*E$12,2)</f>
        <v>105.11</v>
      </c>
      <c r="I26" s="57">
        <f>G26+H26</f>
        <v>227.41</v>
      </c>
      <c r="J26" s="89" t="s">
        <v>3</v>
      </c>
      <c r="K26" s="87" t="s">
        <v>3</v>
      </c>
      <c r="L26" s="63" t="s">
        <v>3</v>
      </c>
    </row>
    <row r="27" spans="1:12" ht="6.75" customHeight="1">
      <c r="A27" s="164" t="s">
        <v>14</v>
      </c>
      <c r="B27" s="165" t="s">
        <v>84</v>
      </c>
      <c r="C27" s="92"/>
      <c r="D27" s="47"/>
      <c r="E27" s="47"/>
      <c r="F27" s="73"/>
      <c r="G27" s="74"/>
      <c r="H27" s="47"/>
      <c r="I27" s="90"/>
      <c r="J27" s="48"/>
      <c r="K27" s="47"/>
      <c r="L27" s="49"/>
    </row>
    <row r="28" spans="1:12" ht="37.5" customHeight="1">
      <c r="A28" s="161"/>
      <c r="B28" s="163"/>
      <c r="C28" s="124">
        <v>3.22</v>
      </c>
      <c r="D28" s="79" t="s">
        <v>3</v>
      </c>
      <c r="E28" s="79" t="s">
        <v>3</v>
      </c>
      <c r="F28" s="81" t="s">
        <v>3</v>
      </c>
      <c r="G28" s="55">
        <f>ROUND(C28*C$12,2)</f>
        <v>70.32</v>
      </c>
      <c r="H28" s="87" t="s">
        <v>3</v>
      </c>
      <c r="I28" s="57">
        <f>G28</f>
        <v>70.32</v>
      </c>
      <c r="J28" s="89" t="s">
        <v>3</v>
      </c>
      <c r="K28" s="87" t="s">
        <v>3</v>
      </c>
      <c r="L28" s="63" t="s">
        <v>3</v>
      </c>
    </row>
    <row r="29" spans="1:12" ht="14.25" customHeight="1">
      <c r="A29" s="164" t="s">
        <v>15</v>
      </c>
      <c r="B29" s="165" t="s">
        <v>82</v>
      </c>
      <c r="C29" s="92"/>
      <c r="D29" s="47"/>
      <c r="E29" s="72"/>
      <c r="F29" s="73"/>
      <c r="G29" s="74"/>
      <c r="H29" s="75"/>
      <c r="I29" s="49"/>
      <c r="J29" s="48"/>
      <c r="K29" s="47"/>
      <c r="L29" s="49"/>
    </row>
    <row r="30" spans="1:12" ht="31.5" customHeight="1">
      <c r="A30" s="161"/>
      <c r="B30" s="163"/>
      <c r="C30" s="124">
        <v>3.93</v>
      </c>
      <c r="D30" s="87"/>
      <c r="E30" s="96">
        <v>5.35</v>
      </c>
      <c r="F30" s="88"/>
      <c r="G30" s="82">
        <f>ROUND(C30*C$12,2)</f>
        <v>85.83</v>
      </c>
      <c r="H30" s="83">
        <f>ROUND(E30*E$12,2)</f>
        <v>100.42</v>
      </c>
      <c r="I30" s="84">
        <f>G30+H30</f>
        <v>186.25</v>
      </c>
      <c r="J30" s="85" t="s">
        <v>3</v>
      </c>
      <c r="K30" s="79" t="s">
        <v>3</v>
      </c>
      <c r="L30" s="84" t="s">
        <v>3</v>
      </c>
    </row>
    <row r="31" spans="1:12" ht="12" customHeight="1">
      <c r="A31" s="164" t="s">
        <v>16</v>
      </c>
      <c r="B31" s="165" t="s">
        <v>56</v>
      </c>
      <c r="C31" s="92"/>
      <c r="D31" s="47"/>
      <c r="E31" s="47"/>
      <c r="F31" s="73"/>
      <c r="G31" s="74"/>
      <c r="H31" s="47"/>
      <c r="I31" s="90"/>
      <c r="J31" s="48"/>
      <c r="K31" s="47"/>
      <c r="L31" s="49"/>
    </row>
    <row r="32" spans="1:12" ht="31.5" customHeight="1">
      <c r="A32" s="161"/>
      <c r="B32" s="163"/>
      <c r="C32" s="124">
        <v>1.83</v>
      </c>
      <c r="D32" s="79" t="s">
        <v>3</v>
      </c>
      <c r="E32" s="79" t="s">
        <v>3</v>
      </c>
      <c r="F32" s="81" t="s">
        <v>3</v>
      </c>
      <c r="G32" s="55">
        <f>ROUND(C32*C$12,2)</f>
        <v>39.97</v>
      </c>
      <c r="H32" s="87" t="s">
        <v>3</v>
      </c>
      <c r="I32" s="57">
        <f>G32</f>
        <v>39.97</v>
      </c>
      <c r="J32" s="89" t="s">
        <v>3</v>
      </c>
      <c r="K32" s="87" t="s">
        <v>3</v>
      </c>
      <c r="L32" s="63" t="s">
        <v>3</v>
      </c>
    </row>
    <row r="33" spans="1:12" ht="9" customHeight="1">
      <c r="A33" s="164" t="s">
        <v>30</v>
      </c>
      <c r="B33" s="166" t="s">
        <v>31</v>
      </c>
      <c r="C33" s="92"/>
      <c r="D33" s="47"/>
      <c r="E33" s="47"/>
      <c r="F33" s="73"/>
      <c r="G33" s="74"/>
      <c r="H33" s="47"/>
      <c r="I33" s="90"/>
      <c r="J33" s="48"/>
      <c r="K33" s="47"/>
      <c r="L33" s="49"/>
    </row>
    <row r="34" spans="1:12" ht="15.75" customHeight="1">
      <c r="A34" s="161"/>
      <c r="B34" s="167"/>
      <c r="C34" s="110">
        <v>1.2</v>
      </c>
      <c r="D34" s="87" t="s">
        <v>3</v>
      </c>
      <c r="E34" s="87" t="s">
        <v>3</v>
      </c>
      <c r="F34" s="88" t="s">
        <v>3</v>
      </c>
      <c r="G34" s="55">
        <f>ROUND(C34*C$12,2)</f>
        <v>26.21</v>
      </c>
      <c r="H34" s="87" t="s">
        <v>3</v>
      </c>
      <c r="I34" s="57">
        <f>G34</f>
        <v>26.21</v>
      </c>
      <c r="J34" s="89" t="s">
        <v>3</v>
      </c>
      <c r="K34" s="87" t="s">
        <v>3</v>
      </c>
      <c r="L34" s="63" t="s">
        <v>3</v>
      </c>
    </row>
    <row r="35" spans="1:12" ht="45.75" customHeight="1" thickBot="1">
      <c r="A35" s="127" t="s">
        <v>60</v>
      </c>
      <c r="B35" s="120" t="s">
        <v>83</v>
      </c>
      <c r="C35" s="121">
        <v>3.59</v>
      </c>
      <c r="D35" s="33" t="s">
        <v>3</v>
      </c>
      <c r="E35" s="33" t="s">
        <v>3</v>
      </c>
      <c r="F35" s="34" t="s">
        <v>3</v>
      </c>
      <c r="G35" s="35">
        <f>C35*C12</f>
        <v>78.40559999999999</v>
      </c>
      <c r="H35" s="33" t="s">
        <v>3</v>
      </c>
      <c r="I35" s="36">
        <f>G35</f>
        <v>78.40559999999999</v>
      </c>
      <c r="J35" s="43" t="s">
        <v>3</v>
      </c>
      <c r="K35" s="33" t="s">
        <v>3</v>
      </c>
      <c r="L35" s="37" t="s">
        <v>3</v>
      </c>
    </row>
    <row r="36" spans="1:12" ht="12.75" customHeight="1" thickBot="1">
      <c r="A36" s="109"/>
      <c r="B36" s="108"/>
      <c r="C36" s="116"/>
      <c r="D36" s="116"/>
      <c r="E36" s="116"/>
      <c r="F36" s="116"/>
      <c r="G36" s="117"/>
      <c r="H36" s="118"/>
      <c r="I36" s="118"/>
      <c r="J36" s="118"/>
      <c r="K36" s="118"/>
      <c r="L36" s="119"/>
    </row>
    <row r="37" spans="1:12" ht="25.5" customHeight="1" thickBot="1">
      <c r="A37" s="27" t="s">
        <v>17</v>
      </c>
      <c r="B37" s="143" t="s">
        <v>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19.5" customHeight="1">
      <c r="A38" s="160" t="s">
        <v>18</v>
      </c>
      <c r="B38" s="162" t="s">
        <v>57</v>
      </c>
      <c r="C38" s="65"/>
      <c r="D38" s="66"/>
      <c r="E38" s="66"/>
      <c r="F38" s="67"/>
      <c r="G38" s="68"/>
      <c r="H38" s="69"/>
      <c r="I38" s="70"/>
      <c r="J38" s="68"/>
      <c r="K38" s="69"/>
      <c r="L38" s="70"/>
    </row>
    <row r="39" spans="1:12" ht="40.5" customHeight="1">
      <c r="A39" s="161"/>
      <c r="B39" s="163"/>
      <c r="C39" s="101">
        <v>3.46</v>
      </c>
      <c r="D39" s="102">
        <v>3.6</v>
      </c>
      <c r="E39" s="96">
        <v>5.69</v>
      </c>
      <c r="F39" s="97">
        <v>6.08</v>
      </c>
      <c r="G39" s="55">
        <f aca="true" t="shared" si="0" ref="G39:G45">ROUND(C39*C$12,2)</f>
        <v>75.57</v>
      </c>
      <c r="H39" s="56">
        <f aca="true" t="shared" si="1" ref="H39:H45">ROUND(E39*E$12,2)</f>
        <v>106.8</v>
      </c>
      <c r="I39" s="57">
        <f aca="true" t="shared" si="2" ref="I39:I45">G39+H39</f>
        <v>182.37</v>
      </c>
      <c r="J39" s="55">
        <f>ROUND(D39*D$12,2)</f>
        <v>78.62</v>
      </c>
      <c r="K39" s="56">
        <f>ROUND(F39*F$12,2)</f>
        <v>114.12</v>
      </c>
      <c r="L39" s="57">
        <f>J39+K39</f>
        <v>192.74</v>
      </c>
    </row>
    <row r="40" spans="1:12" ht="24.75" customHeight="1">
      <c r="A40" s="164" t="s">
        <v>19</v>
      </c>
      <c r="B40" s="165" t="s">
        <v>32</v>
      </c>
      <c r="C40" s="71"/>
      <c r="D40" s="72"/>
      <c r="E40" s="93"/>
      <c r="F40" s="49"/>
      <c r="G40" s="74"/>
      <c r="H40" s="75"/>
      <c r="I40" s="90"/>
      <c r="J40" s="74"/>
      <c r="K40" s="75"/>
      <c r="L40" s="90"/>
    </row>
    <row r="41" spans="1:12" ht="33.75" customHeight="1">
      <c r="A41" s="161"/>
      <c r="B41" s="163"/>
      <c r="C41" s="103">
        <v>2.5</v>
      </c>
      <c r="D41" s="96">
        <v>2.58</v>
      </c>
      <c r="E41" s="102">
        <v>4.03</v>
      </c>
      <c r="F41" s="106">
        <v>4.2</v>
      </c>
      <c r="G41" s="55">
        <f t="shared" si="0"/>
        <v>54.6</v>
      </c>
      <c r="H41" s="56">
        <f t="shared" si="1"/>
        <v>75.64</v>
      </c>
      <c r="I41" s="57">
        <f t="shared" si="2"/>
        <v>130.24</v>
      </c>
      <c r="J41" s="55">
        <f>ROUND(D41*D$12,2)</f>
        <v>56.35</v>
      </c>
      <c r="K41" s="56">
        <f>ROUND(F41*F$12,2)</f>
        <v>78.83</v>
      </c>
      <c r="L41" s="57">
        <f>J41+K41</f>
        <v>135.18</v>
      </c>
    </row>
    <row r="42" spans="1:12" ht="10.5" customHeight="1">
      <c r="A42" s="164" t="s">
        <v>20</v>
      </c>
      <c r="B42" s="165" t="s">
        <v>7</v>
      </c>
      <c r="C42" s="71"/>
      <c r="D42" s="47"/>
      <c r="E42" s="72"/>
      <c r="F42" s="73"/>
      <c r="G42" s="74"/>
      <c r="H42" s="75"/>
      <c r="I42" s="90"/>
      <c r="J42" s="48"/>
      <c r="K42" s="47"/>
      <c r="L42" s="94"/>
    </row>
    <row r="43" spans="1:12" ht="48.75" customHeight="1">
      <c r="A43" s="161"/>
      <c r="B43" s="163"/>
      <c r="C43" s="105">
        <v>2.48</v>
      </c>
      <c r="D43" s="79" t="s">
        <v>3</v>
      </c>
      <c r="E43" s="98">
        <v>3.88</v>
      </c>
      <c r="F43" s="81" t="s">
        <v>3</v>
      </c>
      <c r="G43" s="55">
        <f t="shared" si="0"/>
        <v>54.16</v>
      </c>
      <c r="H43" s="56">
        <f t="shared" si="1"/>
        <v>72.83</v>
      </c>
      <c r="I43" s="57">
        <f t="shared" si="2"/>
        <v>126.99</v>
      </c>
      <c r="J43" s="89" t="s">
        <v>3</v>
      </c>
      <c r="K43" s="87" t="s">
        <v>3</v>
      </c>
      <c r="L43" s="95" t="str">
        <f>J43</f>
        <v>х</v>
      </c>
    </row>
    <row r="44" spans="1:12" ht="17.25" customHeight="1">
      <c r="A44" s="164" t="s">
        <v>21</v>
      </c>
      <c r="B44" s="165" t="s">
        <v>33</v>
      </c>
      <c r="C44" s="71"/>
      <c r="D44" s="47"/>
      <c r="E44" s="72"/>
      <c r="F44" s="73"/>
      <c r="G44" s="74"/>
      <c r="H44" s="75"/>
      <c r="I44" s="90"/>
      <c r="J44" s="48"/>
      <c r="K44" s="47"/>
      <c r="L44" s="94"/>
    </row>
    <row r="45" spans="1:12" ht="42.75" customHeight="1">
      <c r="A45" s="161"/>
      <c r="B45" s="163"/>
      <c r="C45" s="101">
        <v>3.79</v>
      </c>
      <c r="D45" s="87" t="s">
        <v>3</v>
      </c>
      <c r="E45" s="96">
        <v>3.79</v>
      </c>
      <c r="F45" s="88" t="s">
        <v>3</v>
      </c>
      <c r="G45" s="55">
        <f t="shared" si="0"/>
        <v>82.77</v>
      </c>
      <c r="H45" s="56">
        <f t="shared" si="1"/>
        <v>71.14</v>
      </c>
      <c r="I45" s="57">
        <f t="shared" si="2"/>
        <v>153.91</v>
      </c>
      <c r="J45" s="89" t="s">
        <v>3</v>
      </c>
      <c r="K45" s="87" t="s">
        <v>3</v>
      </c>
      <c r="L45" s="95" t="str">
        <f>J45</f>
        <v>х</v>
      </c>
    </row>
    <row r="46" spans="1:12" ht="31.5" customHeight="1">
      <c r="A46" s="168" t="s">
        <v>59</v>
      </c>
      <c r="B46" s="170" t="s">
        <v>58</v>
      </c>
      <c r="C46" s="78"/>
      <c r="D46" s="80"/>
      <c r="E46" s="122"/>
      <c r="F46" s="84"/>
      <c r="G46" s="82"/>
      <c r="H46" s="83"/>
      <c r="I46" s="91"/>
      <c r="J46" s="82"/>
      <c r="K46" s="83"/>
      <c r="L46" s="91"/>
    </row>
    <row r="47" spans="1:12" ht="31.5" customHeight="1" thickBot="1">
      <c r="A47" s="169"/>
      <c r="B47" s="171"/>
      <c r="C47" s="77" t="s">
        <v>3</v>
      </c>
      <c r="D47" s="107">
        <v>2.41</v>
      </c>
      <c r="E47" s="114" t="s">
        <v>3</v>
      </c>
      <c r="F47" s="115">
        <v>3.47</v>
      </c>
      <c r="G47" s="50"/>
      <c r="H47" s="76"/>
      <c r="I47" s="86"/>
      <c r="J47" s="50">
        <f>ROUND(D47*D$12,2)</f>
        <v>52.63</v>
      </c>
      <c r="K47" s="76">
        <f>ROUND(F47*F$12,2)</f>
        <v>65.13</v>
      </c>
      <c r="L47" s="86">
        <f>J47+K47</f>
        <v>117.75999999999999</v>
      </c>
    </row>
    <row r="48" spans="1:12" ht="31.5" customHeight="1" thickBot="1">
      <c r="A48" s="11" t="s">
        <v>22</v>
      </c>
      <c r="B48" s="151" t="s">
        <v>62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2" ht="30.75" customHeight="1">
      <c r="A49" s="111" t="s">
        <v>23</v>
      </c>
      <c r="B49" s="3" t="s">
        <v>61</v>
      </c>
      <c r="C49" s="5">
        <v>0.2</v>
      </c>
      <c r="D49" s="28" t="s">
        <v>3</v>
      </c>
      <c r="E49" s="28" t="s">
        <v>3</v>
      </c>
      <c r="F49" s="28" t="s">
        <v>3</v>
      </c>
      <c r="G49" s="38"/>
      <c r="H49" s="39"/>
      <c r="I49" s="32">
        <f>ROUND(C49*C12,2)</f>
        <v>4.37</v>
      </c>
      <c r="J49" s="38"/>
      <c r="K49" s="39"/>
      <c r="L49" s="44"/>
    </row>
    <row r="50" spans="1:12" ht="31.5" customHeight="1" thickBot="1">
      <c r="A50" s="112" t="s">
        <v>24</v>
      </c>
      <c r="B50" s="113" t="s">
        <v>63</v>
      </c>
      <c r="C50" s="4">
        <v>0.4</v>
      </c>
      <c r="D50" s="14" t="s">
        <v>3</v>
      </c>
      <c r="E50" s="14" t="s">
        <v>3</v>
      </c>
      <c r="F50" s="14" t="s">
        <v>3</v>
      </c>
      <c r="G50" s="40"/>
      <c r="H50" s="29"/>
      <c r="I50" s="37">
        <f>ROUND(C50*C$12,2)</f>
        <v>8.74</v>
      </c>
      <c r="J50" s="40"/>
      <c r="K50" s="29"/>
      <c r="L50" s="45"/>
    </row>
    <row r="51" spans="1:12" ht="31.5" customHeight="1">
      <c r="A51" s="51" t="s">
        <v>25</v>
      </c>
      <c r="B51" s="176" t="s">
        <v>77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</row>
    <row r="52" spans="1:11" ht="45.75" customHeight="1">
      <c r="A52" s="10"/>
      <c r="B52" s="129" t="s">
        <v>72</v>
      </c>
      <c r="C52" s="129" t="s">
        <v>73</v>
      </c>
      <c r="D52" s="178" t="s">
        <v>79</v>
      </c>
      <c r="E52" s="179"/>
      <c r="F52" s="178" t="s">
        <v>80</v>
      </c>
      <c r="G52" s="181"/>
      <c r="H52" s="179"/>
      <c r="I52" s="190"/>
      <c r="J52" s="191"/>
      <c r="K52" s="191"/>
    </row>
    <row r="53" spans="1:11" ht="31.5" customHeight="1">
      <c r="A53" s="12" t="s">
        <v>26</v>
      </c>
      <c r="B53" s="133" t="s">
        <v>70</v>
      </c>
      <c r="C53" s="130"/>
      <c r="D53" s="180"/>
      <c r="E53" s="180"/>
      <c r="F53" s="182"/>
      <c r="G53" s="182"/>
      <c r="H53" s="182"/>
      <c r="I53" s="192"/>
      <c r="J53" s="192"/>
      <c r="K53" s="193"/>
    </row>
    <row r="54" spans="1:11" ht="22.5" customHeight="1">
      <c r="A54" s="12"/>
      <c r="B54" s="3" t="s">
        <v>68</v>
      </c>
      <c r="C54" s="136">
        <v>4</v>
      </c>
      <c r="D54" s="172">
        <v>0.04</v>
      </c>
      <c r="E54" s="173"/>
      <c r="F54" s="187">
        <f>ROUND(D54*C$12*100,2)</f>
        <v>87.36</v>
      </c>
      <c r="G54" s="187">
        <f>ROUND(D54*E$12,2)</f>
        <v>0.75</v>
      </c>
      <c r="H54" s="187">
        <f>ROUND(E54*F$12,2)</f>
        <v>0</v>
      </c>
      <c r="I54" s="183"/>
      <c r="J54" s="183"/>
      <c r="K54" s="184"/>
    </row>
    <row r="55" spans="1:11" ht="24" customHeight="1" thickBot="1">
      <c r="A55" s="53"/>
      <c r="B55" s="3" t="s">
        <v>69</v>
      </c>
      <c r="C55" s="137">
        <v>3</v>
      </c>
      <c r="D55" s="174">
        <v>0.06</v>
      </c>
      <c r="E55" s="175"/>
      <c r="F55" s="188">
        <f>ROUND(D55*C$12*100,2)</f>
        <v>131.04</v>
      </c>
      <c r="G55" s="188">
        <f>ROUND(D55*E$12,2)</f>
        <v>1.13</v>
      </c>
      <c r="H55" s="188">
        <f>ROUND(E55*F$12,2)</f>
        <v>0</v>
      </c>
      <c r="I55" s="183"/>
      <c r="J55" s="183"/>
      <c r="K55" s="184"/>
    </row>
    <row r="56" spans="1:11" ht="31.5" customHeight="1">
      <c r="A56" s="12" t="s">
        <v>27</v>
      </c>
      <c r="B56" s="134" t="s">
        <v>71</v>
      </c>
      <c r="C56" s="96"/>
      <c r="D56" s="185"/>
      <c r="E56" s="186"/>
      <c r="F56" s="189"/>
      <c r="G56" s="189"/>
      <c r="H56" s="189"/>
      <c r="I56" s="183"/>
      <c r="J56" s="183"/>
      <c r="K56" s="184"/>
    </row>
    <row r="57" spans="1:11" ht="21.75" customHeight="1">
      <c r="A57" s="12"/>
      <c r="B57" s="3" t="s">
        <v>68</v>
      </c>
      <c r="C57" s="136">
        <v>4</v>
      </c>
      <c r="D57" s="172">
        <v>0.04</v>
      </c>
      <c r="E57" s="173"/>
      <c r="F57" s="180">
        <f>ROUND(D57*I$12*100,2)</f>
        <v>43.6</v>
      </c>
      <c r="G57" s="180">
        <f>ROUND(D57*E$12,2)</f>
        <v>0.75</v>
      </c>
      <c r="H57" s="180">
        <f>ROUND(E57*F$12,2)</f>
        <v>0</v>
      </c>
      <c r="I57" s="183"/>
      <c r="J57" s="183"/>
      <c r="K57" s="184"/>
    </row>
    <row r="58" spans="1:11" ht="21" customHeight="1" thickBot="1">
      <c r="A58" s="12"/>
      <c r="B58" s="3" t="s">
        <v>69</v>
      </c>
      <c r="C58" s="137">
        <v>3</v>
      </c>
      <c r="D58" s="174">
        <v>0.06</v>
      </c>
      <c r="E58" s="175"/>
      <c r="F58" s="194">
        <f>ROUND(D58*I$12*100,2)</f>
        <v>65.4</v>
      </c>
      <c r="G58" s="194">
        <f>ROUND(D58*E$12,2)</f>
        <v>1.13</v>
      </c>
      <c r="H58" s="194">
        <f>ROUND(E58*F$12,2)</f>
        <v>0</v>
      </c>
      <c r="I58" s="183"/>
      <c r="J58" s="183"/>
      <c r="K58" s="184"/>
    </row>
    <row r="59" spans="1:11" ht="31.5" customHeight="1">
      <c r="A59" s="52" t="s">
        <v>28</v>
      </c>
      <c r="B59" s="134" t="s">
        <v>75</v>
      </c>
      <c r="C59" s="102"/>
      <c r="D59" s="185"/>
      <c r="E59" s="186"/>
      <c r="F59" s="189"/>
      <c r="G59" s="189"/>
      <c r="H59" s="189"/>
      <c r="I59" s="183"/>
      <c r="J59" s="183"/>
      <c r="K59" s="184"/>
    </row>
    <row r="60" spans="1:11" ht="21" customHeight="1">
      <c r="A60" s="12"/>
      <c r="B60" s="3" t="s">
        <v>76</v>
      </c>
      <c r="C60" s="136">
        <v>3</v>
      </c>
      <c r="D60" s="172">
        <v>0.05</v>
      </c>
      <c r="E60" s="173"/>
      <c r="F60" s="180">
        <f>ROUND(D60*C$12*100,2)</f>
        <v>109.2</v>
      </c>
      <c r="G60" s="180">
        <f aca="true" t="shared" si="3" ref="G60:H62">ROUND(D60*E$12,2)</f>
        <v>0.94</v>
      </c>
      <c r="H60" s="180">
        <f t="shared" si="3"/>
        <v>0</v>
      </c>
      <c r="I60" s="183"/>
      <c r="J60" s="183"/>
      <c r="K60" s="184"/>
    </row>
    <row r="61" spans="1:11" ht="22.5" customHeight="1">
      <c r="A61" s="12"/>
      <c r="B61" s="3" t="s">
        <v>68</v>
      </c>
      <c r="C61" s="136">
        <v>4</v>
      </c>
      <c r="D61" s="172">
        <v>0.06</v>
      </c>
      <c r="E61" s="173"/>
      <c r="F61" s="187">
        <f>ROUND(D61*C$12*100,2)</f>
        <v>131.04</v>
      </c>
      <c r="G61" s="187">
        <f t="shared" si="3"/>
        <v>1.13</v>
      </c>
      <c r="H61" s="187">
        <f t="shared" si="3"/>
        <v>0</v>
      </c>
      <c r="I61" s="183"/>
      <c r="J61" s="183"/>
      <c r="K61" s="184"/>
    </row>
    <row r="62" spans="1:11" ht="22.5" customHeight="1" thickBot="1">
      <c r="A62" s="53"/>
      <c r="B62" s="3" t="s">
        <v>69</v>
      </c>
      <c r="C62" s="137">
        <v>3</v>
      </c>
      <c r="D62" s="174">
        <v>0.08</v>
      </c>
      <c r="E62" s="175"/>
      <c r="F62" s="188">
        <f>ROUND(D62*C$12*100,2)</f>
        <v>174.72</v>
      </c>
      <c r="G62" s="188">
        <f t="shared" si="3"/>
        <v>1.5</v>
      </c>
      <c r="H62" s="188">
        <f t="shared" si="3"/>
        <v>0</v>
      </c>
      <c r="I62" s="183"/>
      <c r="J62" s="183"/>
      <c r="K62" s="184"/>
    </row>
    <row r="63" spans="1:11" ht="31.5" customHeight="1">
      <c r="A63" s="12" t="s">
        <v>74</v>
      </c>
      <c r="B63" s="134" t="s">
        <v>78</v>
      </c>
      <c r="C63" s="135"/>
      <c r="D63" s="185"/>
      <c r="E63" s="186"/>
      <c r="F63" s="189"/>
      <c r="G63" s="189"/>
      <c r="H63" s="189"/>
      <c r="I63" s="183"/>
      <c r="J63" s="183"/>
      <c r="K63" s="184"/>
    </row>
    <row r="64" spans="1:11" ht="24" customHeight="1">
      <c r="A64" s="12"/>
      <c r="B64" s="3" t="s">
        <v>76</v>
      </c>
      <c r="C64" s="136">
        <v>3</v>
      </c>
      <c r="D64" s="172">
        <v>0.05</v>
      </c>
      <c r="E64" s="173"/>
      <c r="F64" s="180">
        <f>ROUND(D64*I$12*100,2)</f>
        <v>54.5</v>
      </c>
      <c r="G64" s="180">
        <f aca="true" t="shared" si="4" ref="G64:H66">ROUND(D64*E$12,2)</f>
        <v>0.94</v>
      </c>
      <c r="H64" s="180">
        <f t="shared" si="4"/>
        <v>0</v>
      </c>
      <c r="I64" s="183"/>
      <c r="J64" s="183"/>
      <c r="K64" s="184"/>
    </row>
    <row r="65" spans="1:11" ht="21" customHeight="1">
      <c r="A65" s="12"/>
      <c r="B65" s="3" t="s">
        <v>68</v>
      </c>
      <c r="C65" s="136">
        <v>4</v>
      </c>
      <c r="D65" s="172">
        <v>0.06</v>
      </c>
      <c r="E65" s="173"/>
      <c r="F65" s="180">
        <f>ROUND(D65*I$12*100,2)</f>
        <v>65.4</v>
      </c>
      <c r="G65" s="180">
        <f t="shared" si="4"/>
        <v>1.13</v>
      </c>
      <c r="H65" s="180">
        <f t="shared" si="4"/>
        <v>0</v>
      </c>
      <c r="I65" s="183"/>
      <c r="J65" s="183"/>
      <c r="K65" s="184"/>
    </row>
    <row r="66" spans="1:11" ht="21" customHeight="1" thickBot="1">
      <c r="A66" s="53"/>
      <c r="B66" s="138" t="s">
        <v>69</v>
      </c>
      <c r="C66" s="137">
        <v>3</v>
      </c>
      <c r="D66" s="174">
        <v>0.08</v>
      </c>
      <c r="E66" s="175"/>
      <c r="F66" s="194">
        <f>ROUND(D66*I$12*100,2)</f>
        <v>87.2</v>
      </c>
      <c r="G66" s="194">
        <f t="shared" si="4"/>
        <v>1.5</v>
      </c>
      <c r="H66" s="194">
        <f t="shared" si="4"/>
        <v>0</v>
      </c>
      <c r="I66" s="183"/>
      <c r="J66" s="183"/>
      <c r="K66" s="184"/>
    </row>
    <row r="67" spans="2:12" ht="36.75" customHeight="1">
      <c r="B67" s="21" t="s">
        <v>42</v>
      </c>
      <c r="C67" s="9"/>
      <c r="F67" s="21" t="s">
        <v>43</v>
      </c>
      <c r="J67" s="1"/>
      <c r="K67" s="1"/>
      <c r="L67" s="1"/>
    </row>
    <row r="68" spans="10:12" ht="29.25" customHeight="1">
      <c r="J68" s="1"/>
      <c r="K68" s="1"/>
      <c r="L68" s="1"/>
    </row>
    <row r="69" spans="2:12" ht="19.5" customHeight="1">
      <c r="B69" s="22" t="s">
        <v>44</v>
      </c>
      <c r="C69" s="15"/>
      <c r="D69" s="15"/>
      <c r="F69" s="15"/>
      <c r="G69" s="15"/>
      <c r="J69" s="1"/>
      <c r="K69" s="1"/>
      <c r="L69" s="1"/>
    </row>
    <row r="70" spans="2:12" ht="32.25" customHeight="1">
      <c r="B70" s="62" t="s">
        <v>1</v>
      </c>
      <c r="C70" s="60"/>
      <c r="D70" s="60"/>
      <c r="F70" s="59" t="s">
        <v>64</v>
      </c>
      <c r="G70" s="15"/>
      <c r="J70" s="1"/>
      <c r="K70" s="1"/>
      <c r="L70" s="1"/>
    </row>
    <row r="71" spans="2:12" ht="19.5" customHeight="1">
      <c r="B71" s="20"/>
      <c r="C71" s="15"/>
      <c r="D71" s="15"/>
      <c r="F71" s="20"/>
      <c r="G71" s="15"/>
      <c r="J71" s="1"/>
      <c r="K71" s="1"/>
      <c r="L71" s="1"/>
    </row>
    <row r="72" spans="2:12" ht="19.5" customHeight="1">
      <c r="B72" s="20" t="s">
        <v>49</v>
      </c>
      <c r="C72" s="15"/>
      <c r="D72" s="15"/>
      <c r="F72" s="20" t="s">
        <v>50</v>
      </c>
      <c r="G72" s="15"/>
      <c r="J72" s="1"/>
      <c r="K72" s="1"/>
      <c r="L72" s="1"/>
    </row>
    <row r="73" spans="10:12" ht="19.5" customHeight="1">
      <c r="J73" s="1"/>
      <c r="K73" s="1"/>
      <c r="L73" s="1"/>
    </row>
    <row r="74" spans="10:12" ht="19.5" customHeight="1">
      <c r="J74" s="1"/>
      <c r="K74" s="1"/>
      <c r="L74" s="1"/>
    </row>
    <row r="75" spans="2:12" ht="19.5" customHeight="1">
      <c r="B75" s="23"/>
      <c r="J75" s="1"/>
      <c r="K75" s="1"/>
      <c r="L75" s="1"/>
    </row>
    <row r="76" spans="2:12" ht="19.5" customHeight="1">
      <c r="B76" s="23"/>
      <c r="J76" s="1"/>
      <c r="K76" s="1"/>
      <c r="L76" s="1"/>
    </row>
    <row r="77" spans="10:12" ht="19.5" customHeight="1">
      <c r="J77" s="1"/>
      <c r="K77" s="1"/>
      <c r="L77" s="1"/>
    </row>
    <row r="78" spans="10:12" ht="19.5" customHeight="1">
      <c r="J78" s="1"/>
      <c r="K78" s="1"/>
      <c r="L78" s="1"/>
    </row>
    <row r="79" spans="10:12" ht="19.5" customHeight="1">
      <c r="J79" s="1"/>
      <c r="K79" s="1"/>
      <c r="L79" s="1"/>
    </row>
    <row r="80" spans="10:12" ht="19.5" customHeight="1">
      <c r="J80" s="1"/>
      <c r="K80" s="1"/>
      <c r="L80" s="1"/>
    </row>
    <row r="81" spans="10:12" ht="19.5" customHeight="1">
      <c r="J81" s="1"/>
      <c r="K81" s="1"/>
      <c r="L81" s="1"/>
    </row>
    <row r="82" spans="10:12" ht="19.5" customHeight="1">
      <c r="J82" s="1"/>
      <c r="K82" s="1"/>
      <c r="L82" s="1"/>
    </row>
    <row r="83" spans="10:12" ht="19.5" customHeight="1">
      <c r="J83" s="1"/>
      <c r="K83" s="1"/>
      <c r="L83" s="1"/>
    </row>
    <row r="84" spans="10:12" ht="19.5" customHeight="1">
      <c r="J84" s="1"/>
      <c r="K84" s="1"/>
      <c r="L84" s="1"/>
    </row>
    <row r="85" spans="10:12" ht="19.5" customHeight="1">
      <c r="J85" s="1"/>
      <c r="K85" s="1"/>
      <c r="L85" s="1"/>
    </row>
    <row r="86" spans="10:12" ht="19.5" customHeight="1">
      <c r="J86" s="1"/>
      <c r="K86" s="1"/>
      <c r="L86" s="1"/>
    </row>
    <row r="87" spans="10:12" ht="19.5" customHeight="1">
      <c r="J87" s="1"/>
      <c r="K87" s="1"/>
      <c r="L87" s="1"/>
    </row>
    <row r="88" spans="10:12" ht="19.5" customHeight="1">
      <c r="J88" s="1"/>
      <c r="K88" s="1"/>
      <c r="L88" s="1"/>
    </row>
    <row r="89" spans="10:12" ht="19.5" customHeight="1">
      <c r="J89" s="1"/>
      <c r="K89" s="1"/>
      <c r="L89" s="1"/>
    </row>
    <row r="90" spans="10:12" ht="19.5" customHeight="1">
      <c r="J90" s="1"/>
      <c r="K90" s="1"/>
      <c r="L90" s="1"/>
    </row>
    <row r="91" spans="10:12" ht="19.5" customHeight="1">
      <c r="J91" s="1"/>
      <c r="K91" s="1"/>
      <c r="L91" s="1"/>
    </row>
    <row r="92" spans="10:12" ht="19.5" customHeight="1">
      <c r="J92" s="1"/>
      <c r="K92" s="1"/>
      <c r="L92" s="1"/>
    </row>
    <row r="93" spans="10:12" ht="19.5" customHeight="1">
      <c r="J93" s="1"/>
      <c r="K93" s="1"/>
      <c r="L93" s="1"/>
    </row>
    <row r="94" spans="10:12" ht="19.5" customHeight="1">
      <c r="J94" s="1"/>
      <c r="K94" s="1"/>
      <c r="L94" s="1"/>
    </row>
    <row r="95" spans="10:12" ht="19.5" customHeight="1">
      <c r="J95" s="1"/>
      <c r="K95" s="1"/>
      <c r="L95" s="1"/>
    </row>
    <row r="96" spans="10:12" ht="25.5" customHeight="1">
      <c r="J96" s="1"/>
      <c r="K96" s="1"/>
      <c r="L96" s="1"/>
    </row>
    <row r="97" spans="10:12" ht="19.5" customHeight="1">
      <c r="J97" s="1"/>
      <c r="K97" s="1"/>
      <c r="L97" s="1"/>
    </row>
    <row r="98" spans="10:12" ht="28.5" customHeight="1">
      <c r="J98" s="1"/>
      <c r="K98" s="1"/>
      <c r="L98" s="1"/>
    </row>
    <row r="99" spans="10:12" ht="19.5" customHeight="1">
      <c r="J99" s="1"/>
      <c r="K99" s="1"/>
      <c r="L99" s="1"/>
    </row>
    <row r="102" ht="39" customHeight="1"/>
  </sheetData>
  <mergeCells count="87">
    <mergeCell ref="B4:L4"/>
    <mergeCell ref="A5:L5"/>
    <mergeCell ref="A7:L7"/>
    <mergeCell ref="A8:L8"/>
    <mergeCell ref="A13:A15"/>
    <mergeCell ref="B13:B15"/>
    <mergeCell ref="C13:F13"/>
    <mergeCell ref="G13:L13"/>
    <mergeCell ref="G14:I14"/>
    <mergeCell ref="J14:L14"/>
    <mergeCell ref="B16:L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37:L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B48:L48"/>
    <mergeCell ref="B51:L51"/>
    <mergeCell ref="D52:E52"/>
    <mergeCell ref="F52:H52"/>
    <mergeCell ref="I52:K52"/>
    <mergeCell ref="D53:E53"/>
    <mergeCell ref="F53:H53"/>
    <mergeCell ref="I53:K53"/>
    <mergeCell ref="D54:E54"/>
    <mergeCell ref="F54:H54"/>
    <mergeCell ref="I54:K54"/>
    <mergeCell ref="D55:E55"/>
    <mergeCell ref="F55:H55"/>
    <mergeCell ref="I55:K55"/>
    <mergeCell ref="D56:E56"/>
    <mergeCell ref="F56:H56"/>
    <mergeCell ref="I56:K56"/>
    <mergeCell ref="D57:E57"/>
    <mergeCell ref="F57:H57"/>
    <mergeCell ref="I57:K57"/>
    <mergeCell ref="D58:E58"/>
    <mergeCell ref="F58:H58"/>
    <mergeCell ref="I58:K58"/>
    <mergeCell ref="D59:E59"/>
    <mergeCell ref="F59:H59"/>
    <mergeCell ref="I59:K59"/>
    <mergeCell ref="D60:E60"/>
    <mergeCell ref="F60:H60"/>
    <mergeCell ref="I60:K60"/>
    <mergeCell ref="D61:E61"/>
    <mergeCell ref="F61:H61"/>
    <mergeCell ref="I61:K61"/>
    <mergeCell ref="D62:E62"/>
    <mergeCell ref="F62:H62"/>
    <mergeCell ref="I62:K62"/>
    <mergeCell ref="D63:E63"/>
    <mergeCell ref="F63:H63"/>
    <mergeCell ref="I63:K63"/>
    <mergeCell ref="D64:E64"/>
    <mergeCell ref="F64:H64"/>
    <mergeCell ref="I64:K64"/>
    <mergeCell ref="D65:E65"/>
    <mergeCell ref="F65:H65"/>
    <mergeCell ref="I65:K65"/>
    <mergeCell ref="D66:E66"/>
    <mergeCell ref="F66:H66"/>
    <mergeCell ref="I66:K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5.875" style="13" customWidth="1"/>
    <col min="2" max="2" width="54.375" style="2" customWidth="1"/>
    <col min="3" max="3" width="13.375" style="2" customWidth="1"/>
    <col min="4" max="4" width="11.625" style="2" customWidth="1"/>
    <col min="5" max="5" width="11.25390625" style="2" customWidth="1"/>
    <col min="6" max="6" width="11.375" style="2" customWidth="1"/>
    <col min="7" max="7" width="11.875" style="2" customWidth="1"/>
    <col min="8" max="8" width="9.375" style="2" customWidth="1"/>
    <col min="9" max="9" width="9.625" style="2" customWidth="1"/>
    <col min="10" max="10" width="9.00390625" style="2" customWidth="1"/>
    <col min="11" max="11" width="9.375" style="2" customWidth="1"/>
    <col min="12" max="12" width="9.875" style="2" customWidth="1"/>
    <col min="13" max="13" width="5.00390625" style="2" customWidth="1"/>
    <col min="14" max="16384" width="9.125" style="2" customWidth="1"/>
  </cols>
  <sheetData>
    <row r="1" spans="1:12" ht="15.75">
      <c r="A1" s="15"/>
      <c r="B1" s="15"/>
      <c r="C1" s="15"/>
      <c r="D1" s="15"/>
      <c r="H1" s="16" t="s">
        <v>39</v>
      </c>
      <c r="I1" s="17"/>
      <c r="L1" s="17"/>
    </row>
    <row r="2" spans="1:12" ht="16.5">
      <c r="A2" s="15"/>
      <c r="B2" s="15"/>
      <c r="C2" s="15"/>
      <c r="D2" s="15"/>
      <c r="H2" s="18" t="s">
        <v>66</v>
      </c>
      <c r="I2" s="19"/>
      <c r="L2" s="19"/>
    </row>
    <row r="3" spans="1:12" ht="16.5">
      <c r="A3" s="15"/>
      <c r="B3" s="15"/>
      <c r="C3" s="15"/>
      <c r="D3" s="15"/>
      <c r="H3" s="18" t="s">
        <v>41</v>
      </c>
      <c r="I3" s="19"/>
      <c r="L3" s="19"/>
    </row>
    <row r="4" spans="1:12" ht="27.75" customHeight="1">
      <c r="A4" s="15"/>
      <c r="B4" s="150" t="s">
        <v>40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6.5">
      <c r="A5" s="141" t="s">
        <v>94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9" ht="16.5">
      <c r="A6" s="128" t="s">
        <v>86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6"/>
      <c r="N6" s="46"/>
      <c r="O6" s="46"/>
      <c r="P6" s="46"/>
      <c r="Q6" s="46"/>
      <c r="R6" s="46"/>
      <c r="S6" s="46"/>
    </row>
    <row r="7" spans="1:12" ht="16.5" customHeight="1">
      <c r="A7" s="141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6.5">
      <c r="A8" s="141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6" ht="16.5">
      <c r="A9" s="15"/>
      <c r="B9" s="58" t="s">
        <v>91</v>
      </c>
      <c r="C9" s="15"/>
      <c r="D9" s="15"/>
      <c r="E9" s="15"/>
      <c r="F9" s="15"/>
    </row>
    <row r="10" spans="1:12" ht="16.5">
      <c r="A10" s="15"/>
      <c r="B10" s="58" t="s">
        <v>92</v>
      </c>
      <c r="C10" s="15"/>
      <c r="D10" s="15"/>
      <c r="E10" s="131"/>
      <c r="F10" s="15"/>
      <c r="G10" s="131"/>
      <c r="H10" s="131"/>
      <c r="I10" s="131"/>
      <c r="J10" s="131"/>
      <c r="K10" s="131"/>
      <c r="L10" s="131"/>
    </row>
    <row r="11" spans="1:12" ht="16.5">
      <c r="A11" s="15"/>
      <c r="B11" s="58" t="s">
        <v>93</v>
      </c>
      <c r="C11" s="15"/>
      <c r="D11" s="15"/>
      <c r="E11" s="15"/>
      <c r="F11" s="15"/>
      <c r="G11" s="131"/>
      <c r="H11" s="131"/>
      <c r="I11" s="131"/>
      <c r="J11" s="131"/>
      <c r="K11" s="131"/>
      <c r="L11" s="131"/>
    </row>
    <row r="12" spans="3:12" ht="13.5" thickBot="1">
      <c r="C12" s="24">
        <v>22.82</v>
      </c>
      <c r="D12" s="24">
        <v>22.82</v>
      </c>
      <c r="E12" s="24">
        <v>19.68</v>
      </c>
      <c r="F12" s="24">
        <v>19.68</v>
      </c>
      <c r="G12" s="24"/>
      <c r="H12" s="24"/>
      <c r="I12" s="24">
        <v>11.4</v>
      </c>
      <c r="J12" s="131"/>
      <c r="K12" s="131"/>
      <c r="L12" s="131"/>
    </row>
    <row r="13" spans="1:12" ht="36" customHeight="1" thickBot="1">
      <c r="A13" s="152" t="s">
        <v>2</v>
      </c>
      <c r="B13" s="147" t="s">
        <v>5</v>
      </c>
      <c r="C13" s="145" t="s">
        <v>51</v>
      </c>
      <c r="D13" s="149"/>
      <c r="E13" s="149"/>
      <c r="F13" s="146"/>
      <c r="G13" s="145" t="s">
        <v>38</v>
      </c>
      <c r="H13" s="149"/>
      <c r="I13" s="149"/>
      <c r="J13" s="149"/>
      <c r="K13" s="149"/>
      <c r="L13" s="146"/>
    </row>
    <row r="14" spans="1:12" ht="69" customHeight="1">
      <c r="A14" s="153"/>
      <c r="B14" s="155"/>
      <c r="C14" s="30" t="s">
        <v>45</v>
      </c>
      <c r="D14" s="25" t="s">
        <v>4</v>
      </c>
      <c r="E14" s="25" t="s">
        <v>48</v>
      </c>
      <c r="F14" s="26" t="s">
        <v>4</v>
      </c>
      <c r="G14" s="156" t="s">
        <v>34</v>
      </c>
      <c r="H14" s="157"/>
      <c r="I14" s="158"/>
      <c r="J14" s="156" t="s">
        <v>4</v>
      </c>
      <c r="K14" s="157"/>
      <c r="L14" s="158"/>
    </row>
    <row r="15" spans="1:12" ht="67.5" customHeight="1" thickBot="1">
      <c r="A15" s="154"/>
      <c r="B15" s="148"/>
      <c r="C15" s="31" t="s">
        <v>35</v>
      </c>
      <c r="D15" s="7" t="s">
        <v>35</v>
      </c>
      <c r="E15" s="7" t="s">
        <v>46</v>
      </c>
      <c r="F15" s="8" t="s">
        <v>47</v>
      </c>
      <c r="G15" s="6" t="s">
        <v>36</v>
      </c>
      <c r="H15" s="7" t="s">
        <v>37</v>
      </c>
      <c r="I15" s="8" t="s">
        <v>0</v>
      </c>
      <c r="J15" s="41" t="s">
        <v>36</v>
      </c>
      <c r="K15" s="42" t="s">
        <v>37</v>
      </c>
      <c r="L15" s="8" t="s">
        <v>0</v>
      </c>
    </row>
    <row r="16" spans="1:12" ht="24.75" customHeight="1" thickBot="1">
      <c r="A16" s="126">
        <v>1</v>
      </c>
      <c r="B16" s="159" t="s">
        <v>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 ht="19.5" customHeight="1">
      <c r="A17" s="160" t="s">
        <v>9</v>
      </c>
      <c r="B17" s="162" t="s">
        <v>52</v>
      </c>
      <c r="C17" s="123"/>
      <c r="D17" s="66"/>
      <c r="E17" s="66"/>
      <c r="F17" s="67"/>
      <c r="G17" s="68"/>
      <c r="H17" s="69"/>
      <c r="I17" s="70"/>
      <c r="J17" s="54"/>
      <c r="K17" s="69"/>
      <c r="L17" s="70"/>
    </row>
    <row r="18" spans="1:12" ht="24" customHeight="1">
      <c r="A18" s="161"/>
      <c r="B18" s="163"/>
      <c r="C18" s="124"/>
      <c r="D18" s="96">
        <v>5.71</v>
      </c>
      <c r="E18" s="102"/>
      <c r="F18" s="97">
        <v>9.26</v>
      </c>
      <c r="G18" s="55"/>
      <c r="H18" s="56"/>
      <c r="I18" s="57"/>
      <c r="J18" s="55">
        <f>ROUND(D18*D$12,2)</f>
        <v>130.3</v>
      </c>
      <c r="K18" s="56">
        <f>ROUND(F18*F$12,2)</f>
        <v>182.24</v>
      </c>
      <c r="L18" s="57">
        <f>J18+K18</f>
        <v>312.54</v>
      </c>
    </row>
    <row r="19" spans="1:12" ht="23.25" customHeight="1">
      <c r="A19" s="164" t="s">
        <v>10</v>
      </c>
      <c r="B19" s="165" t="s">
        <v>54</v>
      </c>
      <c r="C19" s="125"/>
      <c r="D19" s="98"/>
      <c r="E19" s="104"/>
      <c r="F19" s="99"/>
      <c r="G19" s="82"/>
      <c r="H19" s="83"/>
      <c r="I19" s="91"/>
      <c r="J19" s="100"/>
      <c r="K19" s="83"/>
      <c r="L19" s="91"/>
    </row>
    <row r="20" spans="1:12" ht="21.75" customHeight="1">
      <c r="A20" s="161"/>
      <c r="B20" s="163"/>
      <c r="C20" s="124">
        <v>5.36</v>
      </c>
      <c r="D20" s="98"/>
      <c r="E20" s="102">
        <v>8.5</v>
      </c>
      <c r="F20" s="99"/>
      <c r="G20" s="55">
        <f>ROUND(C20*C$12,2)</f>
        <v>122.32</v>
      </c>
      <c r="H20" s="56">
        <f>ROUND(E20*E$12,2)</f>
        <v>167.28</v>
      </c>
      <c r="I20" s="57">
        <f>G20+H20</f>
        <v>289.6</v>
      </c>
      <c r="J20" s="100"/>
      <c r="K20" s="83"/>
      <c r="L20" s="91"/>
    </row>
    <row r="21" spans="1:12" ht="16.5" customHeight="1">
      <c r="A21" s="164" t="s">
        <v>11</v>
      </c>
      <c r="B21" s="165" t="s">
        <v>53</v>
      </c>
      <c r="C21" s="92"/>
      <c r="D21" s="72"/>
      <c r="E21" s="72"/>
      <c r="F21" s="49"/>
      <c r="G21" s="74"/>
      <c r="H21" s="75"/>
      <c r="I21" s="49"/>
      <c r="J21" s="74"/>
      <c r="K21" s="75"/>
      <c r="L21" s="90"/>
    </row>
    <row r="22" spans="1:12" ht="42" customHeight="1">
      <c r="A22" s="161"/>
      <c r="B22" s="163"/>
      <c r="C22" s="110">
        <v>7.5</v>
      </c>
      <c r="D22" s="96">
        <v>8.72</v>
      </c>
      <c r="E22" s="102">
        <v>7.5</v>
      </c>
      <c r="F22" s="97">
        <v>8.72</v>
      </c>
      <c r="G22" s="55">
        <f>ROUND(C22*C$12,2)</f>
        <v>171.15</v>
      </c>
      <c r="H22" s="56">
        <f>ROUND(E22*E$12,2)</f>
        <v>147.6</v>
      </c>
      <c r="I22" s="63">
        <f>G22+H22</f>
        <v>318.75</v>
      </c>
      <c r="J22" s="55">
        <f>ROUND(D22*D$12,2)</f>
        <v>198.99</v>
      </c>
      <c r="K22" s="56">
        <f>ROUND(F22*F$12,2)</f>
        <v>171.61</v>
      </c>
      <c r="L22" s="57">
        <f>J22+K22</f>
        <v>370.6</v>
      </c>
    </row>
    <row r="23" spans="1:12" ht="22.5" customHeight="1">
      <c r="A23" s="164" t="s">
        <v>12</v>
      </c>
      <c r="B23" s="165" t="s">
        <v>55</v>
      </c>
      <c r="C23" s="92"/>
      <c r="D23" s="47"/>
      <c r="E23" s="47"/>
      <c r="F23" s="73"/>
      <c r="G23" s="74"/>
      <c r="H23" s="47"/>
      <c r="I23" s="90"/>
      <c r="J23" s="48"/>
      <c r="K23" s="47"/>
      <c r="L23" s="49"/>
    </row>
    <row r="24" spans="1:12" ht="36" customHeight="1">
      <c r="A24" s="161"/>
      <c r="B24" s="163"/>
      <c r="C24" s="124">
        <v>7.31</v>
      </c>
      <c r="D24" s="87" t="s">
        <v>3</v>
      </c>
      <c r="E24" s="87" t="s">
        <v>3</v>
      </c>
      <c r="F24" s="88" t="s">
        <v>3</v>
      </c>
      <c r="G24" s="55">
        <f>ROUND(C24*C$12,2)</f>
        <v>166.81</v>
      </c>
      <c r="H24" s="87" t="s">
        <v>3</v>
      </c>
      <c r="I24" s="57">
        <f>G24</f>
        <v>166.81</v>
      </c>
      <c r="J24" s="89" t="s">
        <v>3</v>
      </c>
      <c r="K24" s="87" t="s">
        <v>3</v>
      </c>
      <c r="L24" s="63" t="s">
        <v>3</v>
      </c>
    </row>
    <row r="25" spans="1:12" ht="12.75" customHeight="1">
      <c r="A25" s="164" t="s">
        <v>13</v>
      </c>
      <c r="B25" s="165" t="s">
        <v>29</v>
      </c>
      <c r="C25" s="92"/>
      <c r="D25" s="47"/>
      <c r="E25" s="72"/>
      <c r="F25" s="73"/>
      <c r="G25" s="74"/>
      <c r="H25" s="75"/>
      <c r="I25" s="90"/>
      <c r="J25" s="48"/>
      <c r="K25" s="47"/>
      <c r="L25" s="49"/>
    </row>
    <row r="26" spans="1:12" ht="35.25" customHeight="1">
      <c r="A26" s="161"/>
      <c r="B26" s="163"/>
      <c r="C26" s="110">
        <v>5.6</v>
      </c>
      <c r="D26" s="87"/>
      <c r="E26" s="102">
        <v>5.6</v>
      </c>
      <c r="F26" s="88"/>
      <c r="G26" s="55">
        <f>ROUND(C26*C$12,2)</f>
        <v>127.79</v>
      </c>
      <c r="H26" s="56">
        <f>ROUND(E26*E$12,2)</f>
        <v>110.21</v>
      </c>
      <c r="I26" s="57">
        <f>G26+H26</f>
        <v>238</v>
      </c>
      <c r="J26" s="89" t="s">
        <v>3</v>
      </c>
      <c r="K26" s="87" t="s">
        <v>3</v>
      </c>
      <c r="L26" s="63" t="s">
        <v>3</v>
      </c>
    </row>
    <row r="27" spans="1:12" ht="9.75" customHeight="1">
      <c r="A27" s="164" t="s">
        <v>14</v>
      </c>
      <c r="B27" s="165" t="s">
        <v>81</v>
      </c>
      <c r="C27" s="92"/>
      <c r="D27" s="47"/>
      <c r="E27" s="47"/>
      <c r="F27" s="73"/>
      <c r="G27" s="74"/>
      <c r="H27" s="47"/>
      <c r="I27" s="90"/>
      <c r="J27" s="48"/>
      <c r="K27" s="47"/>
      <c r="L27" s="49"/>
    </row>
    <row r="28" spans="1:12" ht="37.5" customHeight="1">
      <c r="A28" s="161"/>
      <c r="B28" s="163"/>
      <c r="C28" s="124">
        <v>3.22</v>
      </c>
      <c r="D28" s="79" t="s">
        <v>3</v>
      </c>
      <c r="E28" s="79" t="s">
        <v>3</v>
      </c>
      <c r="F28" s="81" t="s">
        <v>3</v>
      </c>
      <c r="G28" s="55">
        <f>ROUND(C28*C$12,2)</f>
        <v>73.48</v>
      </c>
      <c r="H28" s="87" t="s">
        <v>3</v>
      </c>
      <c r="I28" s="57">
        <f>G28</f>
        <v>73.48</v>
      </c>
      <c r="J28" s="89" t="s">
        <v>3</v>
      </c>
      <c r="K28" s="87" t="s">
        <v>3</v>
      </c>
      <c r="L28" s="63" t="s">
        <v>3</v>
      </c>
    </row>
    <row r="29" spans="1:12" ht="14.25" customHeight="1">
      <c r="A29" s="164" t="s">
        <v>15</v>
      </c>
      <c r="B29" s="165" t="s">
        <v>82</v>
      </c>
      <c r="C29" s="92"/>
      <c r="D29" s="47"/>
      <c r="E29" s="72"/>
      <c r="F29" s="73"/>
      <c r="G29" s="74"/>
      <c r="H29" s="75"/>
      <c r="I29" s="49"/>
      <c r="J29" s="48"/>
      <c r="K29" s="47"/>
      <c r="L29" s="49"/>
    </row>
    <row r="30" spans="1:12" ht="30" customHeight="1">
      <c r="A30" s="161"/>
      <c r="B30" s="163"/>
      <c r="C30" s="124">
        <v>3.93</v>
      </c>
      <c r="D30" s="87"/>
      <c r="E30" s="96">
        <v>5.35</v>
      </c>
      <c r="F30" s="88"/>
      <c r="G30" s="82">
        <f>ROUND(C30*C$12,2)</f>
        <v>89.68</v>
      </c>
      <c r="H30" s="83">
        <f>ROUND(E30*E$12,2)</f>
        <v>105.29</v>
      </c>
      <c r="I30" s="84">
        <f>G30+H30</f>
        <v>194.97000000000003</v>
      </c>
      <c r="J30" s="85" t="s">
        <v>3</v>
      </c>
      <c r="K30" s="79" t="s">
        <v>3</v>
      </c>
      <c r="L30" s="84" t="s">
        <v>3</v>
      </c>
    </row>
    <row r="31" spans="1:12" ht="12" customHeight="1">
      <c r="A31" s="164" t="s">
        <v>16</v>
      </c>
      <c r="B31" s="165" t="s">
        <v>56</v>
      </c>
      <c r="C31" s="92"/>
      <c r="D31" s="47"/>
      <c r="E31" s="47"/>
      <c r="F31" s="73"/>
      <c r="G31" s="74"/>
      <c r="H31" s="47"/>
      <c r="I31" s="90"/>
      <c r="J31" s="48"/>
      <c r="K31" s="47"/>
      <c r="L31" s="49"/>
    </row>
    <row r="32" spans="1:12" ht="31.5" customHeight="1">
      <c r="A32" s="161"/>
      <c r="B32" s="163"/>
      <c r="C32" s="124">
        <v>1.83</v>
      </c>
      <c r="D32" s="79" t="s">
        <v>3</v>
      </c>
      <c r="E32" s="79" t="s">
        <v>3</v>
      </c>
      <c r="F32" s="81" t="s">
        <v>3</v>
      </c>
      <c r="G32" s="55">
        <f>ROUND(C32*C$12,2)</f>
        <v>41.76</v>
      </c>
      <c r="H32" s="87" t="s">
        <v>3</v>
      </c>
      <c r="I32" s="57">
        <f>G32</f>
        <v>41.76</v>
      </c>
      <c r="J32" s="89" t="s">
        <v>3</v>
      </c>
      <c r="K32" s="87" t="s">
        <v>3</v>
      </c>
      <c r="L32" s="63" t="s">
        <v>3</v>
      </c>
    </row>
    <row r="33" spans="1:12" ht="9" customHeight="1">
      <c r="A33" s="164" t="s">
        <v>30</v>
      </c>
      <c r="B33" s="166" t="s">
        <v>31</v>
      </c>
      <c r="C33" s="92"/>
      <c r="D33" s="47"/>
      <c r="E33" s="47"/>
      <c r="F33" s="73"/>
      <c r="G33" s="74"/>
      <c r="H33" s="47"/>
      <c r="I33" s="90"/>
      <c r="J33" s="48"/>
      <c r="K33" s="47"/>
      <c r="L33" s="49"/>
    </row>
    <row r="34" spans="1:12" ht="15.75" customHeight="1">
      <c r="A34" s="161"/>
      <c r="B34" s="167"/>
      <c r="C34" s="110">
        <v>1.2</v>
      </c>
      <c r="D34" s="87" t="s">
        <v>3</v>
      </c>
      <c r="E34" s="87" t="s">
        <v>3</v>
      </c>
      <c r="F34" s="88" t="s">
        <v>3</v>
      </c>
      <c r="G34" s="55">
        <f>ROUND(C34*C$12,2)</f>
        <v>27.38</v>
      </c>
      <c r="H34" s="87" t="s">
        <v>3</v>
      </c>
      <c r="I34" s="57">
        <f>G34</f>
        <v>27.38</v>
      </c>
      <c r="J34" s="89" t="s">
        <v>3</v>
      </c>
      <c r="K34" s="87" t="s">
        <v>3</v>
      </c>
      <c r="L34" s="63" t="s">
        <v>3</v>
      </c>
    </row>
    <row r="35" spans="1:12" ht="45.75" customHeight="1" thickBot="1">
      <c r="A35" s="127" t="s">
        <v>60</v>
      </c>
      <c r="B35" s="120" t="s">
        <v>85</v>
      </c>
      <c r="C35" s="121">
        <v>3.59</v>
      </c>
      <c r="D35" s="33" t="s">
        <v>3</v>
      </c>
      <c r="E35" s="33" t="s">
        <v>3</v>
      </c>
      <c r="F35" s="34" t="s">
        <v>3</v>
      </c>
      <c r="G35" s="35">
        <f>C35*C12</f>
        <v>81.9238</v>
      </c>
      <c r="H35" s="33" t="s">
        <v>3</v>
      </c>
      <c r="I35" s="36">
        <f>G35</f>
        <v>81.9238</v>
      </c>
      <c r="J35" s="43" t="s">
        <v>3</v>
      </c>
      <c r="K35" s="33" t="s">
        <v>3</v>
      </c>
      <c r="L35" s="37" t="s">
        <v>3</v>
      </c>
    </row>
    <row r="36" spans="1:12" ht="12.75" customHeight="1" thickBot="1">
      <c r="A36" s="109"/>
      <c r="B36" s="108"/>
      <c r="C36" s="116"/>
      <c r="D36" s="116"/>
      <c r="E36" s="116"/>
      <c r="F36" s="116"/>
      <c r="G36" s="117"/>
      <c r="H36" s="118"/>
      <c r="I36" s="118"/>
      <c r="J36" s="118"/>
      <c r="K36" s="118"/>
      <c r="L36" s="119"/>
    </row>
    <row r="37" spans="1:12" ht="25.5" customHeight="1" thickBot="1">
      <c r="A37" s="27" t="s">
        <v>17</v>
      </c>
      <c r="B37" s="143" t="s">
        <v>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19.5" customHeight="1">
      <c r="A38" s="160" t="s">
        <v>18</v>
      </c>
      <c r="B38" s="162" t="s">
        <v>57</v>
      </c>
      <c r="C38" s="65"/>
      <c r="D38" s="66"/>
      <c r="E38" s="66"/>
      <c r="F38" s="67"/>
      <c r="G38" s="68"/>
      <c r="H38" s="69"/>
      <c r="I38" s="70"/>
      <c r="J38" s="68"/>
      <c r="K38" s="69"/>
      <c r="L38" s="70"/>
    </row>
    <row r="39" spans="1:12" ht="40.5" customHeight="1">
      <c r="A39" s="161"/>
      <c r="B39" s="163"/>
      <c r="C39" s="101">
        <v>3.46</v>
      </c>
      <c r="D39" s="102">
        <v>3.6</v>
      </c>
      <c r="E39" s="96">
        <v>5.69</v>
      </c>
      <c r="F39" s="97">
        <v>6.08</v>
      </c>
      <c r="G39" s="55">
        <f>ROUND(C39*C$12,2)</f>
        <v>78.96</v>
      </c>
      <c r="H39" s="56">
        <f aca="true" t="shared" si="0" ref="H39:H45">ROUND(E39*E$12,2)</f>
        <v>111.98</v>
      </c>
      <c r="I39" s="57">
        <f aca="true" t="shared" si="1" ref="I39:I45">G39+H39</f>
        <v>190.94</v>
      </c>
      <c r="J39" s="55">
        <f>ROUND(D39*D$12,2)</f>
        <v>82.15</v>
      </c>
      <c r="K39" s="56">
        <f>ROUND(F39*F$12,2)</f>
        <v>119.65</v>
      </c>
      <c r="L39" s="57">
        <f>J39+K39</f>
        <v>201.8</v>
      </c>
    </row>
    <row r="40" spans="1:12" ht="24.75" customHeight="1">
      <c r="A40" s="164" t="s">
        <v>19</v>
      </c>
      <c r="B40" s="165" t="s">
        <v>32</v>
      </c>
      <c r="C40" s="71"/>
      <c r="D40" s="72"/>
      <c r="E40" s="93"/>
      <c r="F40" s="49"/>
      <c r="G40" s="74"/>
      <c r="H40" s="75"/>
      <c r="I40" s="90"/>
      <c r="J40" s="74"/>
      <c r="K40" s="75"/>
      <c r="L40" s="90"/>
    </row>
    <row r="41" spans="1:12" ht="33.75" customHeight="1">
      <c r="A41" s="161"/>
      <c r="B41" s="163"/>
      <c r="C41" s="103">
        <v>2.5</v>
      </c>
      <c r="D41" s="96">
        <v>2.58</v>
      </c>
      <c r="E41" s="102">
        <v>4.03</v>
      </c>
      <c r="F41" s="106">
        <v>4.2</v>
      </c>
      <c r="G41" s="55">
        <f>ROUND(C41*C$12,2)</f>
        <v>57.05</v>
      </c>
      <c r="H41" s="56">
        <f t="shared" si="0"/>
        <v>79.31</v>
      </c>
      <c r="I41" s="57">
        <f t="shared" si="1"/>
        <v>136.36</v>
      </c>
      <c r="J41" s="55">
        <f>ROUND(D41*D$12,2)</f>
        <v>58.88</v>
      </c>
      <c r="K41" s="56">
        <f>ROUND(F41*F$12,2)</f>
        <v>82.66</v>
      </c>
      <c r="L41" s="57">
        <f>J41+K41</f>
        <v>141.54</v>
      </c>
    </row>
    <row r="42" spans="1:12" ht="10.5" customHeight="1">
      <c r="A42" s="164" t="s">
        <v>20</v>
      </c>
      <c r="B42" s="165" t="s">
        <v>7</v>
      </c>
      <c r="C42" s="71"/>
      <c r="D42" s="47"/>
      <c r="E42" s="72"/>
      <c r="F42" s="73"/>
      <c r="G42" s="74"/>
      <c r="H42" s="75"/>
      <c r="I42" s="90"/>
      <c r="J42" s="48"/>
      <c r="K42" s="47"/>
      <c r="L42" s="94"/>
    </row>
    <row r="43" spans="1:12" ht="48.75" customHeight="1">
      <c r="A43" s="161"/>
      <c r="B43" s="163"/>
      <c r="C43" s="105">
        <v>2.48</v>
      </c>
      <c r="D43" s="79" t="s">
        <v>3</v>
      </c>
      <c r="E43" s="98">
        <v>3.88</v>
      </c>
      <c r="F43" s="81" t="s">
        <v>3</v>
      </c>
      <c r="G43" s="55">
        <f>ROUND(C43*C$12,2)</f>
        <v>56.59</v>
      </c>
      <c r="H43" s="56">
        <f t="shared" si="0"/>
        <v>76.36</v>
      </c>
      <c r="I43" s="57">
        <f t="shared" si="1"/>
        <v>132.95</v>
      </c>
      <c r="J43" s="89" t="s">
        <v>3</v>
      </c>
      <c r="K43" s="87" t="s">
        <v>3</v>
      </c>
      <c r="L43" s="95" t="str">
        <f>J43</f>
        <v>х</v>
      </c>
    </row>
    <row r="44" spans="1:12" ht="17.25" customHeight="1">
      <c r="A44" s="164" t="s">
        <v>21</v>
      </c>
      <c r="B44" s="165" t="s">
        <v>33</v>
      </c>
      <c r="C44" s="71"/>
      <c r="D44" s="47"/>
      <c r="E44" s="72"/>
      <c r="F44" s="73"/>
      <c r="G44" s="74"/>
      <c r="H44" s="75"/>
      <c r="I44" s="90"/>
      <c r="J44" s="48"/>
      <c r="K44" s="47"/>
      <c r="L44" s="94"/>
    </row>
    <row r="45" spans="1:12" ht="42.75" customHeight="1">
      <c r="A45" s="161"/>
      <c r="B45" s="163"/>
      <c r="C45" s="101">
        <v>3.79</v>
      </c>
      <c r="D45" s="87" t="s">
        <v>3</v>
      </c>
      <c r="E45" s="96">
        <v>3.79</v>
      </c>
      <c r="F45" s="88" t="s">
        <v>3</v>
      </c>
      <c r="G45" s="55">
        <f>ROUND(C45*C$12,2)</f>
        <v>86.49</v>
      </c>
      <c r="H45" s="56">
        <f t="shared" si="0"/>
        <v>74.59</v>
      </c>
      <c r="I45" s="57">
        <f t="shared" si="1"/>
        <v>161.07999999999998</v>
      </c>
      <c r="J45" s="89" t="s">
        <v>3</v>
      </c>
      <c r="K45" s="87" t="s">
        <v>3</v>
      </c>
      <c r="L45" s="95" t="str">
        <f>J45</f>
        <v>х</v>
      </c>
    </row>
    <row r="46" spans="1:12" ht="31.5" customHeight="1">
      <c r="A46" s="168" t="s">
        <v>59</v>
      </c>
      <c r="B46" s="170" t="s">
        <v>58</v>
      </c>
      <c r="C46" s="78"/>
      <c r="D46" s="80"/>
      <c r="E46" s="122"/>
      <c r="F46" s="84"/>
      <c r="G46" s="82"/>
      <c r="H46" s="83"/>
      <c r="I46" s="91"/>
      <c r="J46" s="82"/>
      <c r="K46" s="83"/>
      <c r="L46" s="91"/>
    </row>
    <row r="47" spans="1:12" ht="31.5" customHeight="1" thickBot="1">
      <c r="A47" s="169"/>
      <c r="B47" s="171"/>
      <c r="C47" s="77" t="s">
        <v>3</v>
      </c>
      <c r="D47" s="107">
        <v>2.41</v>
      </c>
      <c r="E47" s="114" t="s">
        <v>3</v>
      </c>
      <c r="F47" s="115">
        <v>3.47</v>
      </c>
      <c r="G47" s="50"/>
      <c r="H47" s="76"/>
      <c r="I47" s="86"/>
      <c r="J47" s="50">
        <f>ROUND(D47*D$12,2)</f>
        <v>55</v>
      </c>
      <c r="K47" s="76">
        <f>ROUND(F47*F$12,2)</f>
        <v>68.29</v>
      </c>
      <c r="L47" s="86">
        <f>J47+K47</f>
        <v>123.29</v>
      </c>
    </row>
    <row r="48" spans="1:12" ht="31.5" customHeight="1" thickBot="1">
      <c r="A48" s="11" t="s">
        <v>22</v>
      </c>
      <c r="B48" s="151" t="s">
        <v>62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2" ht="30.75" customHeight="1">
      <c r="A49" s="111" t="s">
        <v>23</v>
      </c>
      <c r="B49" s="3" t="s">
        <v>61</v>
      </c>
      <c r="C49" s="5">
        <v>0.2</v>
      </c>
      <c r="D49" s="28" t="s">
        <v>3</v>
      </c>
      <c r="E49" s="28" t="s">
        <v>3</v>
      </c>
      <c r="F49" s="28" t="s">
        <v>3</v>
      </c>
      <c r="G49" s="38"/>
      <c r="H49" s="39"/>
      <c r="I49" s="32">
        <f>ROUND(C49*C12,2)</f>
        <v>4.56</v>
      </c>
      <c r="J49" s="38"/>
      <c r="K49" s="39"/>
      <c r="L49" s="44"/>
    </row>
    <row r="50" spans="1:12" ht="47.25" customHeight="1" thickBot="1">
      <c r="A50" s="112" t="s">
        <v>24</v>
      </c>
      <c r="B50" s="113" t="s">
        <v>63</v>
      </c>
      <c r="C50" s="132">
        <v>0.4</v>
      </c>
      <c r="D50" s="14" t="s">
        <v>3</v>
      </c>
      <c r="E50" s="14" t="s">
        <v>3</v>
      </c>
      <c r="F50" s="14" t="s">
        <v>3</v>
      </c>
      <c r="G50" s="40"/>
      <c r="H50" s="29"/>
      <c r="I50" s="37">
        <f>ROUND(C50*C$12,2)</f>
        <v>9.13</v>
      </c>
      <c r="J50" s="40"/>
      <c r="K50" s="29"/>
      <c r="L50" s="45"/>
    </row>
    <row r="51" spans="1:12" ht="31.5" customHeight="1">
      <c r="A51" s="51" t="s">
        <v>25</v>
      </c>
      <c r="B51" s="176" t="s">
        <v>77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</row>
    <row r="52" spans="1:11" ht="46.5" customHeight="1">
      <c r="A52" s="10"/>
      <c r="B52" s="129" t="s">
        <v>72</v>
      </c>
      <c r="C52" s="129" t="s">
        <v>73</v>
      </c>
      <c r="D52" s="178" t="s">
        <v>79</v>
      </c>
      <c r="E52" s="179"/>
      <c r="F52" s="178" t="s">
        <v>80</v>
      </c>
      <c r="G52" s="181"/>
      <c r="H52" s="179"/>
      <c r="I52" s="190"/>
      <c r="J52" s="191"/>
      <c r="K52" s="191"/>
    </row>
    <row r="53" spans="1:11" ht="31.5" customHeight="1">
      <c r="A53" s="12" t="s">
        <v>26</v>
      </c>
      <c r="B53" s="133" t="s">
        <v>70</v>
      </c>
      <c r="C53" s="130"/>
      <c r="D53" s="180"/>
      <c r="E53" s="180"/>
      <c r="F53" s="182"/>
      <c r="G53" s="182"/>
      <c r="H53" s="182"/>
      <c r="I53" s="192"/>
      <c r="J53" s="192"/>
      <c r="K53" s="193"/>
    </row>
    <row r="54" spans="1:11" ht="19.5" customHeight="1">
      <c r="A54" s="12"/>
      <c r="B54" s="3" t="s">
        <v>68</v>
      </c>
      <c r="C54" s="136">
        <v>4</v>
      </c>
      <c r="D54" s="172">
        <v>0.04</v>
      </c>
      <c r="E54" s="173"/>
      <c r="F54" s="187">
        <f>ROUND(D54*C$12*100,2)</f>
        <v>91.28</v>
      </c>
      <c r="G54" s="187">
        <f>ROUND(D54*E$12,2)</f>
        <v>0.79</v>
      </c>
      <c r="H54" s="187">
        <f>ROUND(E54*F$12,2)</f>
        <v>0</v>
      </c>
      <c r="I54" s="183"/>
      <c r="J54" s="183"/>
      <c r="K54" s="184"/>
    </row>
    <row r="55" spans="1:11" ht="21.75" customHeight="1" thickBot="1">
      <c r="A55" s="53"/>
      <c r="B55" s="3" t="s">
        <v>69</v>
      </c>
      <c r="C55" s="137">
        <v>3</v>
      </c>
      <c r="D55" s="174">
        <v>0.06</v>
      </c>
      <c r="E55" s="175"/>
      <c r="F55" s="188">
        <f>ROUND(D55*C$12*100,2)</f>
        <v>136.92</v>
      </c>
      <c r="G55" s="188">
        <f>ROUND(D55*E$12,2)</f>
        <v>1.18</v>
      </c>
      <c r="H55" s="188">
        <f>ROUND(E55*F$12,2)</f>
        <v>0</v>
      </c>
      <c r="I55" s="183"/>
      <c r="J55" s="183"/>
      <c r="K55" s="184"/>
    </row>
    <row r="56" spans="1:11" ht="21.75" customHeight="1">
      <c r="A56" s="12" t="s">
        <v>27</v>
      </c>
      <c r="B56" s="134" t="s">
        <v>71</v>
      </c>
      <c r="C56" s="96"/>
      <c r="D56" s="185"/>
      <c r="E56" s="186"/>
      <c r="F56" s="189"/>
      <c r="G56" s="189"/>
      <c r="H56" s="189"/>
      <c r="I56" s="183"/>
      <c r="J56" s="183"/>
      <c r="K56" s="184"/>
    </row>
    <row r="57" spans="1:11" ht="21.75" customHeight="1">
      <c r="A57" s="12"/>
      <c r="B57" s="3" t="s">
        <v>68</v>
      </c>
      <c r="C57" s="136">
        <v>4</v>
      </c>
      <c r="D57" s="172">
        <v>0.04</v>
      </c>
      <c r="E57" s="173"/>
      <c r="F57" s="180">
        <f>ROUND(D57*I$12*100,2)</f>
        <v>45.6</v>
      </c>
      <c r="G57" s="180">
        <f>ROUND(D57*E$12,2)</f>
        <v>0.79</v>
      </c>
      <c r="H57" s="180">
        <f>ROUND(E57*F$12,2)</f>
        <v>0</v>
      </c>
      <c r="I57" s="183"/>
      <c r="J57" s="183"/>
      <c r="K57" s="184"/>
    </row>
    <row r="58" spans="1:11" ht="21.75" customHeight="1" thickBot="1">
      <c r="A58" s="12"/>
      <c r="B58" s="3" t="s">
        <v>69</v>
      </c>
      <c r="C58" s="137">
        <v>3</v>
      </c>
      <c r="D58" s="174">
        <v>0.06</v>
      </c>
      <c r="E58" s="175"/>
      <c r="F58" s="194">
        <f>ROUND(D58*I$12*100,2)</f>
        <v>68.4</v>
      </c>
      <c r="G58" s="194">
        <f>ROUND(D58*E$12,2)</f>
        <v>1.18</v>
      </c>
      <c r="H58" s="194">
        <f>ROUND(E58*F$12,2)</f>
        <v>0</v>
      </c>
      <c r="I58" s="183"/>
      <c r="J58" s="183"/>
      <c r="K58" s="184"/>
    </row>
    <row r="59" spans="1:11" ht="31.5" customHeight="1">
      <c r="A59" s="52" t="s">
        <v>28</v>
      </c>
      <c r="B59" s="134" t="s">
        <v>75</v>
      </c>
      <c r="C59" s="102"/>
      <c r="D59" s="185"/>
      <c r="E59" s="186"/>
      <c r="F59" s="189"/>
      <c r="G59" s="189"/>
      <c r="H59" s="189"/>
      <c r="I59" s="183"/>
      <c r="J59" s="183"/>
      <c r="K59" s="184"/>
    </row>
    <row r="60" spans="1:11" ht="23.25" customHeight="1">
      <c r="A60" s="12"/>
      <c r="B60" s="3" t="s">
        <v>76</v>
      </c>
      <c r="C60" s="136">
        <v>3</v>
      </c>
      <c r="D60" s="172">
        <v>0.05</v>
      </c>
      <c r="E60" s="173"/>
      <c r="F60" s="180">
        <f>ROUND(D60*C$12*100,2)</f>
        <v>114.1</v>
      </c>
      <c r="G60" s="180">
        <f aca="true" t="shared" si="2" ref="G60:H62">ROUND(D60*E$12,2)</f>
        <v>0.98</v>
      </c>
      <c r="H60" s="180">
        <f t="shared" si="2"/>
        <v>0</v>
      </c>
      <c r="I60" s="183"/>
      <c r="J60" s="183"/>
      <c r="K60" s="184"/>
    </row>
    <row r="61" spans="1:11" ht="21" customHeight="1">
      <c r="A61" s="12"/>
      <c r="B61" s="3" t="s">
        <v>68</v>
      </c>
      <c r="C61" s="136">
        <v>4</v>
      </c>
      <c r="D61" s="172">
        <v>0.06</v>
      </c>
      <c r="E61" s="173"/>
      <c r="F61" s="187">
        <f>ROUND(D61*C$12*100,2)</f>
        <v>136.92</v>
      </c>
      <c r="G61" s="187">
        <f t="shared" si="2"/>
        <v>1.18</v>
      </c>
      <c r="H61" s="187">
        <f t="shared" si="2"/>
        <v>0</v>
      </c>
      <c r="I61" s="183"/>
      <c r="J61" s="183"/>
      <c r="K61" s="184"/>
    </row>
    <row r="62" spans="1:11" ht="22.5" customHeight="1" thickBot="1">
      <c r="A62" s="53"/>
      <c r="B62" s="3" t="s">
        <v>69</v>
      </c>
      <c r="C62" s="137">
        <v>3</v>
      </c>
      <c r="D62" s="174">
        <v>0.08</v>
      </c>
      <c r="E62" s="175"/>
      <c r="F62" s="188">
        <f>ROUND(D62*C$12*100,2)</f>
        <v>182.56</v>
      </c>
      <c r="G62" s="188">
        <f t="shared" si="2"/>
        <v>1.57</v>
      </c>
      <c r="H62" s="188">
        <f t="shared" si="2"/>
        <v>0</v>
      </c>
      <c r="I62" s="183"/>
      <c r="J62" s="183"/>
      <c r="K62" s="184"/>
    </row>
    <row r="63" spans="1:11" ht="31.5" customHeight="1">
      <c r="A63" s="12" t="s">
        <v>74</v>
      </c>
      <c r="B63" s="134" t="s">
        <v>78</v>
      </c>
      <c r="C63" s="135"/>
      <c r="D63" s="185"/>
      <c r="E63" s="186"/>
      <c r="F63" s="189"/>
      <c r="G63" s="189"/>
      <c r="H63" s="189"/>
      <c r="I63" s="183"/>
      <c r="J63" s="183"/>
      <c r="K63" s="184"/>
    </row>
    <row r="64" spans="1:11" ht="19.5" customHeight="1">
      <c r="A64" s="12"/>
      <c r="B64" s="3" t="s">
        <v>76</v>
      </c>
      <c r="C64" s="136">
        <v>3</v>
      </c>
      <c r="D64" s="172">
        <v>0.05</v>
      </c>
      <c r="E64" s="173"/>
      <c r="F64" s="180">
        <f>ROUND(D64*I$12*100,2)</f>
        <v>57</v>
      </c>
      <c r="G64" s="180">
        <f aca="true" t="shared" si="3" ref="G64:H66">ROUND(D64*E$12,2)</f>
        <v>0.98</v>
      </c>
      <c r="H64" s="180">
        <f t="shared" si="3"/>
        <v>0</v>
      </c>
      <c r="I64" s="183"/>
      <c r="J64" s="183"/>
      <c r="K64" s="184"/>
    </row>
    <row r="65" spans="1:11" ht="20.25" customHeight="1">
      <c r="A65" s="12"/>
      <c r="B65" s="3" t="s">
        <v>68</v>
      </c>
      <c r="C65" s="136">
        <v>4</v>
      </c>
      <c r="D65" s="172">
        <v>0.06</v>
      </c>
      <c r="E65" s="173"/>
      <c r="F65" s="180">
        <f>ROUND(D65*I$12*100,2)</f>
        <v>68.4</v>
      </c>
      <c r="G65" s="180">
        <f t="shared" si="3"/>
        <v>1.18</v>
      </c>
      <c r="H65" s="180">
        <f t="shared" si="3"/>
        <v>0</v>
      </c>
      <c r="I65" s="183"/>
      <c r="J65" s="183"/>
      <c r="K65" s="184"/>
    </row>
    <row r="66" spans="1:11" ht="22.5" customHeight="1" thickBot="1">
      <c r="A66" s="53"/>
      <c r="B66" s="138" t="s">
        <v>69</v>
      </c>
      <c r="C66" s="137">
        <v>3</v>
      </c>
      <c r="D66" s="174">
        <v>0.08</v>
      </c>
      <c r="E66" s="175"/>
      <c r="F66" s="194">
        <f>ROUND(D66*I$12*100,2)</f>
        <v>91.2</v>
      </c>
      <c r="G66" s="194">
        <f t="shared" si="3"/>
        <v>1.57</v>
      </c>
      <c r="H66" s="194">
        <f t="shared" si="3"/>
        <v>0</v>
      </c>
      <c r="I66" s="183"/>
      <c r="J66" s="183"/>
      <c r="K66" s="184"/>
    </row>
    <row r="67" spans="2:12" ht="36.75" customHeight="1">
      <c r="B67" s="21" t="s">
        <v>42</v>
      </c>
      <c r="C67" s="9"/>
      <c r="E67" s="21" t="s">
        <v>43</v>
      </c>
      <c r="J67" s="1"/>
      <c r="K67" s="1"/>
      <c r="L67" s="1"/>
    </row>
    <row r="68" spans="10:12" ht="29.25" customHeight="1">
      <c r="J68" s="1"/>
      <c r="K68" s="1"/>
      <c r="L68" s="1"/>
    </row>
    <row r="69" spans="2:12" ht="19.5" customHeight="1">
      <c r="B69" s="22" t="s">
        <v>44</v>
      </c>
      <c r="C69" s="15"/>
      <c r="D69" s="15"/>
      <c r="E69" s="15"/>
      <c r="F69" s="15"/>
      <c r="G69" s="15"/>
      <c r="J69" s="1"/>
      <c r="K69" s="1"/>
      <c r="L69" s="1"/>
    </row>
    <row r="70" spans="2:12" ht="27.75" customHeight="1">
      <c r="B70" s="62" t="s">
        <v>1</v>
      </c>
      <c r="C70" s="60"/>
      <c r="D70" s="60"/>
      <c r="E70" s="59" t="s">
        <v>64</v>
      </c>
      <c r="F70" s="61"/>
      <c r="G70" s="15"/>
      <c r="J70" s="1"/>
      <c r="K70" s="1"/>
      <c r="L70" s="1"/>
    </row>
    <row r="71" spans="2:12" ht="19.5" customHeight="1">
      <c r="B71" s="20"/>
      <c r="C71" s="15"/>
      <c r="D71" s="15"/>
      <c r="E71" s="20"/>
      <c r="G71" s="15"/>
      <c r="J71" s="1"/>
      <c r="K71" s="1"/>
      <c r="L71" s="1"/>
    </row>
    <row r="72" spans="2:12" ht="19.5" customHeight="1">
      <c r="B72" s="20" t="s">
        <v>49</v>
      </c>
      <c r="C72" s="15"/>
      <c r="D72" s="15"/>
      <c r="E72" s="20" t="s">
        <v>50</v>
      </c>
      <c r="G72" s="15"/>
      <c r="J72" s="1"/>
      <c r="K72" s="1"/>
      <c r="L72" s="1"/>
    </row>
    <row r="73" spans="10:12" ht="19.5" customHeight="1">
      <c r="J73" s="1"/>
      <c r="K73" s="1"/>
      <c r="L73" s="1"/>
    </row>
    <row r="74" spans="10:12" ht="19.5" customHeight="1">
      <c r="J74" s="1"/>
      <c r="K74" s="1"/>
      <c r="L74" s="1"/>
    </row>
    <row r="75" spans="2:12" ht="19.5" customHeight="1">
      <c r="B75" s="23"/>
      <c r="J75" s="1"/>
      <c r="K75" s="1"/>
      <c r="L75" s="1"/>
    </row>
    <row r="76" spans="2:12" ht="19.5" customHeight="1">
      <c r="B76" s="23"/>
      <c r="J76" s="1"/>
      <c r="K76" s="1"/>
      <c r="L76" s="1"/>
    </row>
    <row r="77" spans="10:12" ht="19.5" customHeight="1">
      <c r="J77" s="1"/>
      <c r="K77" s="1"/>
      <c r="L77" s="1"/>
    </row>
    <row r="78" spans="10:12" ht="19.5" customHeight="1">
      <c r="J78" s="1"/>
      <c r="K78" s="1"/>
      <c r="L78" s="1"/>
    </row>
    <row r="79" spans="10:12" ht="19.5" customHeight="1">
      <c r="J79" s="1"/>
      <c r="K79" s="1"/>
      <c r="L79" s="1"/>
    </row>
    <row r="80" spans="10:12" ht="19.5" customHeight="1">
      <c r="J80" s="1"/>
      <c r="K80" s="1"/>
      <c r="L80" s="1"/>
    </row>
    <row r="81" spans="10:12" ht="19.5" customHeight="1">
      <c r="J81" s="1"/>
      <c r="K81" s="1"/>
      <c r="L81" s="1"/>
    </row>
    <row r="82" spans="10:12" ht="19.5" customHeight="1">
      <c r="J82" s="1"/>
      <c r="K82" s="1"/>
      <c r="L82" s="1"/>
    </row>
    <row r="83" spans="10:12" ht="19.5" customHeight="1">
      <c r="J83" s="1"/>
      <c r="K83" s="1"/>
      <c r="L83" s="1"/>
    </row>
    <row r="84" spans="10:12" ht="19.5" customHeight="1">
      <c r="J84" s="1"/>
      <c r="K84" s="1"/>
      <c r="L84" s="1"/>
    </row>
    <row r="85" spans="10:12" ht="19.5" customHeight="1">
      <c r="J85" s="1"/>
      <c r="K85" s="1"/>
      <c r="L85" s="1"/>
    </row>
    <row r="86" spans="10:12" ht="19.5" customHeight="1">
      <c r="J86" s="1"/>
      <c r="K86" s="1"/>
      <c r="L86" s="1"/>
    </row>
    <row r="87" spans="10:12" ht="19.5" customHeight="1">
      <c r="J87" s="1"/>
      <c r="K87" s="1"/>
      <c r="L87" s="1"/>
    </row>
    <row r="88" spans="10:12" ht="19.5" customHeight="1">
      <c r="J88" s="1"/>
      <c r="K88" s="1"/>
      <c r="L88" s="1"/>
    </row>
    <row r="89" spans="10:12" ht="19.5" customHeight="1">
      <c r="J89" s="1"/>
      <c r="K89" s="1"/>
      <c r="L89" s="1"/>
    </row>
    <row r="90" spans="10:12" ht="19.5" customHeight="1">
      <c r="J90" s="1"/>
      <c r="K90" s="1"/>
      <c r="L90" s="1"/>
    </row>
    <row r="91" spans="10:12" ht="19.5" customHeight="1">
      <c r="J91" s="1"/>
      <c r="K91" s="1"/>
      <c r="L91" s="1"/>
    </row>
    <row r="92" spans="10:12" ht="19.5" customHeight="1">
      <c r="J92" s="1"/>
      <c r="K92" s="1"/>
      <c r="L92" s="1"/>
    </row>
    <row r="93" spans="10:12" ht="19.5" customHeight="1">
      <c r="J93" s="1"/>
      <c r="K93" s="1"/>
      <c r="L93" s="1"/>
    </row>
    <row r="94" spans="10:12" ht="19.5" customHeight="1">
      <c r="J94" s="1"/>
      <c r="K94" s="1"/>
      <c r="L94" s="1"/>
    </row>
    <row r="95" spans="10:12" ht="19.5" customHeight="1">
      <c r="J95" s="1"/>
      <c r="K95" s="1"/>
      <c r="L95" s="1"/>
    </row>
    <row r="96" spans="10:12" ht="25.5" customHeight="1">
      <c r="J96" s="1"/>
      <c r="K96" s="1"/>
      <c r="L96" s="1"/>
    </row>
    <row r="97" spans="10:12" ht="19.5" customHeight="1">
      <c r="J97" s="1"/>
      <c r="K97" s="1"/>
      <c r="L97" s="1"/>
    </row>
    <row r="98" spans="10:12" ht="28.5" customHeight="1">
      <c r="J98" s="1"/>
      <c r="K98" s="1"/>
      <c r="L98" s="1"/>
    </row>
    <row r="99" spans="10:12" ht="19.5" customHeight="1">
      <c r="J99" s="1"/>
      <c r="K99" s="1"/>
      <c r="L99" s="1"/>
    </row>
    <row r="102" ht="39" customHeight="1"/>
  </sheetData>
  <mergeCells count="87">
    <mergeCell ref="B4:L4"/>
    <mergeCell ref="A5:L5"/>
    <mergeCell ref="A7:L7"/>
    <mergeCell ref="A8:L8"/>
    <mergeCell ref="A13:A15"/>
    <mergeCell ref="B13:B15"/>
    <mergeCell ref="C13:F13"/>
    <mergeCell ref="G13:L13"/>
    <mergeCell ref="G14:I14"/>
    <mergeCell ref="J14:L14"/>
    <mergeCell ref="B16:L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37:L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B48:L48"/>
    <mergeCell ref="B51:L51"/>
    <mergeCell ref="D52:E52"/>
    <mergeCell ref="F52:H52"/>
    <mergeCell ref="I52:K52"/>
    <mergeCell ref="D53:E53"/>
    <mergeCell ref="F53:H53"/>
    <mergeCell ref="I53:K53"/>
    <mergeCell ref="D54:E54"/>
    <mergeCell ref="F54:H54"/>
    <mergeCell ref="I54:K54"/>
    <mergeCell ref="D55:E55"/>
    <mergeCell ref="F55:H55"/>
    <mergeCell ref="I55:K55"/>
    <mergeCell ref="D56:E56"/>
    <mergeCell ref="F56:H56"/>
    <mergeCell ref="I56:K56"/>
    <mergeCell ref="D57:E57"/>
    <mergeCell ref="F57:H57"/>
    <mergeCell ref="I57:K57"/>
    <mergeCell ref="D58:E58"/>
    <mergeCell ref="F58:H58"/>
    <mergeCell ref="I58:K58"/>
    <mergeCell ref="D59:E59"/>
    <mergeCell ref="F59:H59"/>
    <mergeCell ref="I59:K59"/>
    <mergeCell ref="D60:E60"/>
    <mergeCell ref="F60:H60"/>
    <mergeCell ref="I60:K60"/>
    <mergeCell ref="D61:E61"/>
    <mergeCell ref="F61:H61"/>
    <mergeCell ref="I61:K61"/>
    <mergeCell ref="D62:E62"/>
    <mergeCell ref="F62:H62"/>
    <mergeCell ref="I62:K62"/>
    <mergeCell ref="D63:E63"/>
    <mergeCell ref="F63:H63"/>
    <mergeCell ref="I63:K63"/>
    <mergeCell ref="D64:E64"/>
    <mergeCell ref="F64:H64"/>
    <mergeCell ref="I64:K64"/>
    <mergeCell ref="D65:E65"/>
    <mergeCell ref="F65:H65"/>
    <mergeCell ref="I65:K65"/>
    <mergeCell ref="D66:E66"/>
    <mergeCell ref="F66:H66"/>
    <mergeCell ref="I66:K66"/>
  </mergeCells>
  <printOptions/>
  <pageMargins left="0.75" right="0.24" top="0.51" bottom="0.48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Водоканал</dc:creator>
  <cp:keywords/>
  <dc:description/>
  <cp:lastModifiedBy>Морозова</cp:lastModifiedBy>
  <cp:lastPrinted>2015-12-26T07:26:30Z</cp:lastPrinted>
  <dcterms:created xsi:type="dcterms:W3CDTF">2005-11-30T06:41:03Z</dcterms:created>
  <dcterms:modified xsi:type="dcterms:W3CDTF">2015-12-26T07:49:09Z</dcterms:modified>
  <cp:category/>
  <cp:version/>
  <cp:contentType/>
  <cp:contentStatus/>
</cp:coreProperties>
</file>